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3.png" ContentType="image/png"/>
  <Override PartName="/xl/media/image1.jpeg" ContentType="image/jpeg"/>
  <Override PartName="/xl/media/image2.png" ContentType="image/png"/>
  <Override PartName="/xl/media/image4.png" ContentType="image/png"/>
  <Override PartName="/xl/media/image5.png" ContentType="image/png"/>
  <Override PartName="/xl/sharedStrings.xml" ContentType="application/vnd.openxmlformats-officedocument.spreadsheetml.sharedString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coresheet" sheetId="1" state="visible" r:id="rId2"/>
    <sheet name="Instructions" sheetId="2" state="visible" r:id="rId3"/>
    <sheet name="IPF GL Formula" sheetId="3" state="hidden" r:id="rId4"/>
    <sheet name="WeightClasses" sheetId="4" state="hidden" r:id="rId5"/>
  </sheets>
  <externalReferences>
    <externalReference r:id="rId6"/>
  </externalReferenc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<sst xmlns="http://schemas.openxmlformats.org/spreadsheetml/2006/main" count="706" uniqueCount="190">
  <si>
    <t xml:space="preserve">Eesti Meistrivõistlused klassikalises jõutõstmises</t>
  </si>
  <si>
    <t xml:space="preserve">√</t>
  </si>
  <si>
    <t xml:space="preserve">Good</t>
  </si>
  <si>
    <t xml:space="preserve">TARTU ÜLIKOOLI Spordihoone</t>
  </si>
  <si>
    <t xml:space="preserve">×</t>
  </si>
  <si>
    <t xml:space="preserve">NoLift</t>
  </si>
  <si>
    <t xml:space="preserve">24-10-2020</t>
  </si>
  <si>
    <t xml:space="preserve">Gr.</t>
  </si>
  <si>
    <t xml:space="preserve">Lot</t>
  </si>
  <si>
    <t xml:space="preserve">Last 
Name</t>
  </si>
  <si>
    <t xml:space="preserve">First Name</t>
  </si>
  <si>
    <t xml:space="preserve">Team</t>
  </si>
  <si>
    <t xml:space="preserve">Birth Year</t>
  </si>
  <si>
    <t xml:space="preserve">Division</t>
  </si>
  <si>
    <t xml:space="preserve">Body Wt</t>
  </si>
  <si>
    <t xml:space="preserve">WT Class</t>
  </si>
  <si>
    <t xml:space="preserve">SQ-1</t>
  </si>
  <si>
    <t xml:space="preserve">SQ-2</t>
  </si>
  <si>
    <t xml:space="preserve">SQ-3</t>
  </si>
  <si>
    <t xml:space="preserve">Best SQ</t>
  </si>
  <si>
    <t xml:space="preserve">BP-1</t>
  </si>
  <si>
    <t xml:space="preserve">BP-2</t>
  </si>
  <si>
    <t xml:space="preserve">BP-3</t>
  </si>
  <si>
    <t xml:space="preserve">Best BP</t>
  </si>
  <si>
    <t xml:space="preserve">DL-1</t>
  </si>
  <si>
    <t xml:space="preserve">DL-2</t>
  </si>
  <si>
    <t xml:space="preserve">DL-3</t>
  </si>
  <si>
    <t xml:space="preserve">Best DL</t>
  </si>
  <si>
    <t xml:space="preserve">TOTAL</t>
  </si>
  <si>
    <t xml:space="preserve">IPF GL Pts.</t>
  </si>
  <si>
    <t xml:space="preserve">IPF GL Coeff.</t>
  </si>
  <si>
    <t xml:space="preserve">59kg</t>
  </si>
  <si>
    <t xml:space="preserve">Popa</t>
  </si>
  <si>
    <t xml:space="preserve">Risto</t>
  </si>
  <si>
    <t xml:space="preserve">Rakvere</t>
  </si>
  <si>
    <t xml:space="preserve">M-CL-PL</t>
  </si>
  <si>
    <t xml:space="preserve">Aan</t>
  </si>
  <si>
    <t xml:space="preserve">Sander</t>
  </si>
  <si>
    <t xml:space="preserve">SK Jõusport</t>
  </si>
  <si>
    <t xml:space="preserve">74kg</t>
  </si>
  <si>
    <t xml:space="preserve">Valk</t>
  </si>
  <si>
    <t xml:space="preserve">Karl Michael </t>
  </si>
  <si>
    <t xml:space="preserve">SK Reval - Sport</t>
  </si>
  <si>
    <t xml:space="preserve">Oja</t>
  </si>
  <si>
    <t xml:space="preserve">Andres</t>
  </si>
  <si>
    <t xml:space="preserve">TÜASK</t>
  </si>
  <si>
    <t xml:space="preserve">Pikani - Vanatua</t>
  </si>
  <si>
    <t xml:space="preserve">Germo</t>
  </si>
  <si>
    <t xml:space="preserve">Märjamaa SK</t>
  </si>
  <si>
    <t xml:space="preserve">Ossipov</t>
  </si>
  <si>
    <t xml:space="preserve">Vladimir</t>
  </si>
  <si>
    <t xml:space="preserve">Sparta SK</t>
  </si>
  <si>
    <t xml:space="preserve">Taal</t>
  </si>
  <si>
    <t xml:space="preserve">Dominic</t>
  </si>
  <si>
    <t xml:space="preserve">83kg</t>
  </si>
  <si>
    <t xml:space="preserve">Olak</t>
  </si>
  <si>
    <t xml:space="preserve">Harri</t>
  </si>
  <si>
    <t xml:space="preserve">Desjatski</t>
  </si>
  <si>
    <t xml:space="preserve">Roland</t>
  </si>
  <si>
    <t xml:space="preserve">Võru</t>
  </si>
  <si>
    <t xml:space="preserve">Vainlo</t>
  </si>
  <si>
    <t xml:space="preserve">Ringo</t>
  </si>
  <si>
    <t xml:space="preserve">SK Saarde</t>
  </si>
  <si>
    <t xml:space="preserve">Loogna</t>
  </si>
  <si>
    <t xml:space="preserve">Marko</t>
  </si>
  <si>
    <t xml:space="preserve">Väljar</t>
  </si>
  <si>
    <t xml:space="preserve">Karli</t>
  </si>
  <si>
    <t xml:space="preserve">Rüga</t>
  </si>
  <si>
    <t xml:space="preserve">Henri</t>
  </si>
  <si>
    <t xml:space="preserve">93kg</t>
  </si>
  <si>
    <t xml:space="preserve">Sammalkivi</t>
  </si>
  <si>
    <t xml:space="preserve">Siim</t>
  </si>
  <si>
    <t xml:space="preserve">Raidla</t>
  </si>
  <si>
    <t xml:space="preserve">Üllar</t>
  </si>
  <si>
    <t xml:space="preserve">Tartu</t>
  </si>
  <si>
    <t xml:space="preserve">Kihu</t>
  </si>
  <si>
    <t xml:space="preserve">Mark</t>
  </si>
  <si>
    <t xml:space="preserve">Kirmi</t>
  </si>
  <si>
    <t xml:space="preserve">Rande</t>
  </si>
  <si>
    <t xml:space="preserve">Ruut</t>
  </si>
  <si>
    <t xml:space="preserve">Mihkel</t>
  </si>
  <si>
    <t xml:space="preserve">Ader</t>
  </si>
  <si>
    <t xml:space="preserve">Kristo</t>
  </si>
  <si>
    <t xml:space="preserve">Tamberg</t>
  </si>
  <si>
    <t xml:space="preserve">Valter</t>
  </si>
  <si>
    <t xml:space="preserve">Rüütel</t>
  </si>
  <si>
    <t xml:space="preserve">Sten</t>
  </si>
  <si>
    <t xml:space="preserve">Õiglane</t>
  </si>
  <si>
    <t xml:space="preserve">Ardo</t>
  </si>
  <si>
    <t xml:space="preserve">Tallinn</t>
  </si>
  <si>
    <t xml:space="preserve">Urm</t>
  </si>
  <si>
    <t xml:space="preserve">Algar</t>
  </si>
  <si>
    <t xml:space="preserve">Kambja</t>
  </si>
  <si>
    <t xml:space="preserve">Tiigemäe</t>
  </si>
  <si>
    <t xml:space="preserve">Karel</t>
  </si>
  <si>
    <t xml:space="preserve">Tallo</t>
  </si>
  <si>
    <t xml:space="preserve">Assar</t>
  </si>
  <si>
    <t xml:space="preserve">105kg</t>
  </si>
  <si>
    <t xml:space="preserve">Salin</t>
  </si>
  <si>
    <t xml:space="preserve">Erit</t>
  </si>
  <si>
    <t xml:space="preserve">Argo</t>
  </si>
  <si>
    <t xml:space="preserve">Raus</t>
  </si>
  <si>
    <t xml:space="preserve">Alex - Edward</t>
  </si>
  <si>
    <t xml:space="preserve">x</t>
  </si>
  <si>
    <t xml:space="preserve">Hirsnik</t>
  </si>
  <si>
    <t xml:space="preserve">Erkki</t>
  </si>
  <si>
    <t xml:space="preserve">Kõnd</t>
  </si>
  <si>
    <t xml:space="preserve">Kaarel</t>
  </si>
  <si>
    <t xml:space="preserve">Eesti Maaülikool</t>
  </si>
  <si>
    <t xml:space="preserve">Sarapuu</t>
  </si>
  <si>
    <t xml:space="preserve">Jürgen Joonas</t>
  </si>
  <si>
    <t xml:space="preserve">Silbaum</t>
  </si>
  <si>
    <t xml:space="preserve">Margus</t>
  </si>
  <si>
    <t xml:space="preserve">120kg</t>
  </si>
  <si>
    <t xml:space="preserve">Raadik</t>
  </si>
  <si>
    <t xml:space="preserve">Mulgi vald</t>
  </si>
  <si>
    <t xml:space="preserve">Vähi</t>
  </si>
  <si>
    <t xml:space="preserve">Marek</t>
  </si>
  <si>
    <t xml:space="preserve">Holmberg</t>
  </si>
  <si>
    <t xml:space="preserve">Tõnis</t>
  </si>
  <si>
    <t xml:space="preserve">Martihhin</t>
  </si>
  <si>
    <t xml:space="preserve">Kevin</t>
  </si>
  <si>
    <t xml:space="preserve">Kottalainen</t>
  </si>
  <si>
    <t xml:space="preserve">Juhani</t>
  </si>
  <si>
    <t xml:space="preserve">Türi</t>
  </si>
  <si>
    <t xml:space="preserve">Raiend</t>
  </si>
  <si>
    <t xml:space="preserve">Rainer</t>
  </si>
  <si>
    <t xml:space="preserve">Sala</t>
  </si>
  <si>
    <t xml:space="preserve">Kristen</t>
  </si>
  <si>
    <t xml:space="preserve">120+</t>
  </si>
  <si>
    <t xml:space="preserve">Koovit</t>
  </si>
  <si>
    <t xml:space="preserve">Gert</t>
  </si>
  <si>
    <t xml:space="preserve">Vahtramäe</t>
  </si>
  <si>
    <t xml:space="preserve">Martin</t>
  </si>
  <si>
    <t xml:space="preserve">Pärna</t>
  </si>
  <si>
    <t xml:space="preserve">Tarmo</t>
  </si>
  <si>
    <t xml:space="preserve">Piralli </t>
  </si>
  <si>
    <t xml:space="preserve">Henry</t>
  </si>
  <si>
    <t xml:space="preserve">Puusepp</t>
  </si>
  <si>
    <t xml:space="preserve">Kristjan</t>
  </si>
  <si>
    <t xml:space="preserve">Günter</t>
  </si>
  <si>
    <t xml:space="preserve">Kask</t>
  </si>
  <si>
    <t xml:space="preserve">Rapla</t>
  </si>
  <si>
    <t xml:space="preserve">Absoluut</t>
  </si>
  <si>
    <t xml:space="preserve">Total</t>
  </si>
  <si>
    <t xml:space="preserve">IPF Pts</t>
  </si>
  <si>
    <t xml:space="preserve">772,5</t>
  </si>
  <si>
    <t xml:space="preserve">95,93</t>
  </si>
  <si>
    <t xml:space="preserve">Alex-Edward</t>
  </si>
  <si>
    <t xml:space="preserve">94,75</t>
  </si>
  <si>
    <t xml:space="preserve">747,5</t>
  </si>
  <si>
    <t xml:space="preserve">93,92</t>
  </si>
  <si>
    <r>
      <rPr>
        <sz val="11"/>
        <color rgb="FF000000"/>
        <rFont val="Calibri"/>
        <family val="0"/>
        <charset val="1"/>
      </rPr>
      <t xml:space="preserve">1.  Enter lifter information into the spreadsheet in the approriate columns.  Column titles can be changed or Translated to another language after </t>
    </r>
    <r>
      <rPr>
        <b val="true"/>
        <sz val="11"/>
        <color rgb="FF000000"/>
        <rFont val="Calibri"/>
        <family val="0"/>
        <charset val="1"/>
      </rPr>
      <t xml:space="preserve">Unprotecting</t>
    </r>
    <r>
      <rPr>
        <sz val="11"/>
        <color rgb="FF000000"/>
        <rFont val="Calibri"/>
        <family val="0"/>
        <charset val="1"/>
      </rPr>
      <t xml:space="preserve"> the Spreadsheet.</t>
    </r>
  </si>
  <si>
    <t xml:space="preserve">A separate Scoresheet can be created for each Men/Women, Classic/Equipped, Powerlifting/Bench Press or they may all be entered on the same scoresheet.</t>
  </si>
  <si>
    <t xml:space="preserve">2.  When Birth Year and Body Weight are entered the will automatically determine the correct WT Class.</t>
  </si>
  <si>
    <r>
      <rPr>
        <sz val="11"/>
        <color rgb="FF000000"/>
        <rFont val="Calibri"/>
        <family val="0"/>
        <charset val="1"/>
      </rPr>
      <t xml:space="preserve">3.  Any of the 8 IPF GL Formulas can be selected for a lifter.  A description of the each formula can be found on the </t>
    </r>
    <r>
      <rPr>
        <b val="true"/>
        <sz val="11"/>
        <color rgb="FF000000"/>
        <rFont val="Calibri"/>
        <family val="0"/>
        <charset val="1"/>
      </rPr>
      <t xml:space="preserve">IPF GL Formula</t>
    </r>
    <r>
      <rPr>
        <sz val="11"/>
        <color rgb="FF000000"/>
        <rFont val="Calibri"/>
        <family val="0"/>
        <charset val="1"/>
      </rPr>
      <t xml:space="preserve"> sheet.  Use the drop down menu in the cell.</t>
    </r>
  </si>
  <si>
    <r>
      <rPr>
        <sz val="11"/>
        <color rgb="FF000000"/>
        <rFont val="Calibri"/>
        <family val="0"/>
        <charset val="1"/>
      </rPr>
      <t xml:space="preserve">Lifter1 in the first row is entered in Female-Classic-Powerlifting.  The IPF Formula to calculate her IPF Points is </t>
    </r>
    <r>
      <rPr>
        <b val="true"/>
        <sz val="11"/>
        <color rgb="FF000000"/>
        <rFont val="Calibri"/>
        <family val="0"/>
        <charset val="1"/>
      </rPr>
      <t xml:space="preserve">F-CL-PL.</t>
    </r>
  </si>
  <si>
    <r>
      <rPr>
        <sz val="11"/>
        <color rgb="FF000000"/>
        <rFont val="Calibri"/>
        <family val="0"/>
        <charset val="1"/>
      </rPr>
      <t xml:space="preserve">4.  The gray areas contain formulas and information that will be protected when you </t>
    </r>
    <r>
      <rPr>
        <b val="true"/>
        <sz val="11"/>
        <color rgb="FF000000"/>
        <rFont val="Calibri"/>
        <family val="0"/>
        <charset val="1"/>
      </rPr>
      <t xml:space="preserve">Protect</t>
    </r>
    <r>
      <rPr>
        <sz val="11"/>
        <color rgb="FF000000"/>
        <rFont val="Calibri"/>
        <family val="0"/>
        <charset val="1"/>
      </rPr>
      <t xml:space="preserve"> the spreadsheet </t>
    </r>
  </si>
  <si>
    <r>
      <rPr>
        <sz val="11"/>
        <color rgb="FF000000"/>
        <rFont val="Calibri"/>
        <family val="0"/>
        <charset val="1"/>
      </rPr>
      <t xml:space="preserve">5.  You may unprotect the </t>
    </r>
    <r>
      <rPr>
        <b val="true"/>
        <sz val="11"/>
        <color rgb="FF000000"/>
        <rFont val="Calibri"/>
        <family val="0"/>
        <charset val="1"/>
      </rPr>
      <t xml:space="preserve">Scoresheet</t>
    </r>
    <r>
      <rPr>
        <sz val="11"/>
        <color rgb="FF000000"/>
        <rFont val="Calibri"/>
        <family val="0"/>
        <charset val="1"/>
      </rPr>
      <t xml:space="preserve"> to use the sort functions in Excel to group competitors by weight class, age division, or IPF GL Formula.</t>
    </r>
  </si>
  <si>
    <t xml:space="preserve">6.  When a lifter completes an attempt, click in the cell next to the weight.</t>
  </si>
  <si>
    <r>
      <rPr>
        <sz val="11"/>
        <color rgb="FF000000"/>
        <rFont val="Calibri"/>
        <family val="0"/>
        <charset val="1"/>
      </rPr>
      <t xml:space="preserve">For a Good Lift select </t>
    </r>
    <r>
      <rPr>
        <sz val="11"/>
        <color rgb="FF70AD47"/>
        <rFont val="Calibri"/>
        <family val="0"/>
        <charset val="1"/>
      </rPr>
      <t xml:space="preserve">√</t>
    </r>
    <r>
      <rPr>
        <sz val="11"/>
        <color rgb="FF000000"/>
        <rFont val="Calibri"/>
        <family val="0"/>
        <charset val="1"/>
      </rPr>
      <t xml:space="preserve">.  The cell will turn green. Example:  Osmialowski, SQ-1.</t>
    </r>
  </si>
  <si>
    <r>
      <rPr>
        <sz val="11"/>
        <color rgb="FF000000"/>
        <rFont val="Calibri"/>
        <family val="0"/>
        <charset val="1"/>
      </rPr>
      <t xml:space="preserve">For a No Lift select </t>
    </r>
    <r>
      <rPr>
        <sz val="11"/>
        <color rgb="FFFF9999"/>
        <rFont val="Calibri"/>
        <family val="0"/>
        <charset val="1"/>
      </rPr>
      <t xml:space="preserve">×</t>
    </r>
    <r>
      <rPr>
        <sz val="11"/>
        <color rgb="FF000000"/>
        <rFont val="Calibri"/>
        <family val="0"/>
        <charset val="1"/>
      </rPr>
      <t xml:space="preserve">.  The cell will turn pink with a strikethrough font. Example:  Kupperstein, SQ-1.</t>
    </r>
  </si>
  <si>
    <t xml:space="preserve">7.  When Bench Press only lifters complete a successful lift and when 3-Lift competitors achieve a Total, IPF GL Points are automatically computed.</t>
  </si>
  <si>
    <r>
      <rPr>
        <sz val="11"/>
        <color rgb="FF000000"/>
        <rFont val="Calibri"/>
        <family val="0"/>
        <charset val="1"/>
      </rPr>
      <t xml:space="preserve">8.  To use the file again, </t>
    </r>
    <r>
      <rPr>
        <b val="true"/>
        <sz val="11"/>
        <color rgb="FF000000"/>
        <rFont val="Calibri"/>
        <family val="0"/>
        <charset val="1"/>
      </rPr>
      <t xml:space="preserve">Clear Contents</t>
    </r>
    <r>
      <rPr>
        <sz val="11"/>
        <color rgb="FF000000"/>
        <rFont val="Calibri"/>
        <family val="0"/>
        <charset val="1"/>
      </rPr>
      <t xml:space="preserve"> or </t>
    </r>
    <r>
      <rPr>
        <b val="true"/>
        <sz val="11"/>
        <color rgb="FF000000"/>
        <rFont val="Calibri"/>
        <family val="0"/>
        <charset val="1"/>
      </rPr>
      <t xml:space="preserve">Delete</t>
    </r>
    <r>
      <rPr>
        <sz val="11"/>
        <color rgb="FF000000"/>
        <rFont val="Calibri"/>
        <family val="0"/>
        <charset val="1"/>
      </rPr>
      <t xml:space="preserve"> the information in the areas of the </t>
    </r>
    <r>
      <rPr>
        <b val="true"/>
        <sz val="11"/>
        <color rgb="FF000000"/>
        <rFont val="Calibri"/>
        <family val="0"/>
        <charset val="1"/>
      </rPr>
      <t xml:space="preserve">Scoresheet</t>
    </r>
    <r>
      <rPr>
        <sz val="11"/>
        <color rgb="FF000000"/>
        <rFont val="Calibri"/>
        <family val="0"/>
        <charset val="1"/>
      </rPr>
      <t xml:space="preserve"> that are not not gray in color - shown below. Or push buttom "</t>
    </r>
    <r>
      <rPr>
        <b val="true"/>
        <sz val="11"/>
        <color rgb="FF000000"/>
        <rFont val="Calibri"/>
        <family val="0"/>
        <charset val="1"/>
      </rPr>
      <t xml:space="preserve">Clear All Data</t>
    </r>
    <r>
      <rPr>
        <sz val="11"/>
        <color rgb="FF000000"/>
        <rFont val="Calibri"/>
        <family val="0"/>
        <charset val="1"/>
      </rPr>
      <t xml:space="preserve">" and confirm the deleting.</t>
    </r>
  </si>
  <si>
    <t xml:space="preserve">Reference Values</t>
  </si>
  <si>
    <t xml:space="preserve">IPF GL Formula</t>
  </si>
  <si>
    <t xml:space="preserve">Description</t>
  </si>
  <si>
    <t xml:space="preserve">A</t>
  </si>
  <si>
    <t xml:space="preserve">B</t>
  </si>
  <si>
    <t xml:space="preserve">C</t>
  </si>
  <si>
    <t xml:space="preserve">Male Classic 3-Lift</t>
  </si>
  <si>
    <t xml:space="preserve">M-CL-BP</t>
  </si>
  <si>
    <t xml:space="preserve">Male Classic Bench</t>
  </si>
  <si>
    <t xml:space="preserve">M-EQ-PL</t>
  </si>
  <si>
    <t xml:space="preserve">Male Equipped 3-Lift</t>
  </si>
  <si>
    <t xml:space="preserve">M-EQ-BP</t>
  </si>
  <si>
    <t xml:space="preserve">Male Equipped Bench</t>
  </si>
  <si>
    <t xml:space="preserve">F-CL-PL</t>
  </si>
  <si>
    <t xml:space="preserve">Female Classic 3-Lift</t>
  </si>
  <si>
    <t xml:space="preserve">F-CL-BP</t>
  </si>
  <si>
    <t xml:space="preserve">Female Classic Bench</t>
  </si>
  <si>
    <t xml:space="preserve">F-EQ-PL</t>
  </si>
  <si>
    <t xml:space="preserve">Female Equipped 3-Lift</t>
  </si>
  <si>
    <t xml:space="preserve">F-EQ-BP</t>
  </si>
  <si>
    <t xml:space="preserve">Female Equipped Bench</t>
  </si>
  <si>
    <t xml:space="preserve">F</t>
  </si>
  <si>
    <t xml:space="preserve">M</t>
  </si>
  <si>
    <t xml:space="preserve">F-Jr</t>
  </si>
  <si>
    <t xml:space="preserve">M-Jr</t>
  </si>
  <si>
    <t xml:space="preserve">84+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</si>
</sst>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0"/>
    <numFmt numFmtId="166" formatCode="0"/>
    <numFmt numFmtId="167" formatCode="0.00"/>
    <numFmt numFmtId="168" formatCode="0.0"/>
    <numFmt numFmtId="169" formatCode="0.000000"/>
  </numFmts>
  <fonts count="21">
    <font>
      <sz val="11"/>
      <color rgb="FF000000"/>
      <name val="Calibri"/>
      <family val="0"/>
      <charset val="1"/>
    </font>
    <font>
      <sz val="10"/>
      <name val="Arial"/>
      <family val="0"/>
      <charset val="186"/>
    </font>
    <font>
      <sz val="10"/>
      <name val="Arial"/>
      <family val="0"/>
      <charset val="186"/>
    </font>
    <font>
      <sz val="10"/>
      <name val="Arial"/>
      <family val="0"/>
      <charset val="186"/>
    </font>
    <font>
      <b val="true"/>
      <sz val="11"/>
      <color rgb="FF000000"/>
      <name val="Calibri"/>
      <family val="0"/>
      <charset val="1"/>
    </font>
    <font>
      <sz val="11"/>
      <color rgb="FF92D050"/>
      <name val="Arial"/>
      <family val="0"/>
      <charset val="1"/>
    </font>
    <font>
      <sz val="11"/>
      <color rgb="FF000000"/>
      <name val="Arial"/>
      <family val="0"/>
      <charset val="1"/>
    </font>
    <font>
      <sz val="11"/>
      <color rgb="FFFF9999"/>
      <name val="Arial"/>
      <family val="0"/>
      <charset val="1"/>
    </font>
    <font>
      <strike val="true"/>
      <sz val="11"/>
      <color rgb="FF000000"/>
      <name val="Calibri"/>
      <family val="0"/>
      <charset val="1"/>
    </font>
    <font>
      <b val="true"/>
      <sz val="11"/>
      <color rgb="FF2F5597"/>
      <name val="Calibri"/>
      <family val="0"/>
      <charset val="1"/>
    </font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11"/>
      <color rgb="FF70AD47"/>
      <name val="Calibri"/>
      <family val="0"/>
      <charset val="1"/>
    </font>
    <font>
      <sz val="11"/>
      <color rgb="FFFF9999"/>
      <name val="Calibri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sz val="12"/>
      <color rgb="FF000000"/>
      <name val="Times New Roman"/>
      <family val="0"/>
      <charset val="1"/>
    </font>
    <font>
      <sz val="11"/>
      <color rgb="FFFF0000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70AD47"/>
      </patternFill>
    </fill>
    <fill>
      <patternFill patternType="solid">
        <fgColor rgb="FFFF9999"/>
        <bgColor rgb="FFFD8D8D"/>
      </patternFill>
    </fill>
    <fill>
      <patternFill patternType="solid">
        <fgColor rgb="FFDEEBF7"/>
        <bgColor rgb="FFCC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4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2" fillId="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4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4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2" fillId="4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4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4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4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4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9" fillId="0" borderId="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8">
    <dxf>
      <font>
        <strike val="1"/>
      </font>
      <fill>
        <patternFill>
          <bgColor rgb="FFFF9999"/>
        </patternFill>
      </fill>
    </dxf>
    <dxf>
      <font>
        <color rgb="FFFFFFFF"/>
      </font>
      <fill>
        <patternFill>
          <bgColor rgb="FF92D050"/>
        </patternFill>
      </fill>
    </dxf>
    <dxf>
      <font>
        <b val="1"/>
        <color rgb="FFFFFFFF"/>
      </font>
      <fill>
        <patternFill>
          <bgColor rgb="FF92D050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DEEBF7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  <dxf>
      <font>
        <color rgb="FFFD8D8D"/>
      </font>
      <fill>
        <patternFill>
          <bgColor rgb="FFFFFFFF"/>
        </patternFill>
      </fill>
    </dxf>
    <dxf>
      <font>
        <color rgb="FF92D050"/>
      </font>
      <fill>
        <patternFill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D8D8D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99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2F559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externalLink" Target="externalLinks/externalLink1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Relationship Id="rId3" Type="http://schemas.openxmlformats.org/officeDocument/2006/relationships/image" Target="../media/image4.png"/><Relationship Id="rId4" Type="http://schemas.openxmlformats.org/officeDocument/2006/relationships/image" Target="../media/image5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114480</xdr:colOff>
      <xdr:row>0</xdr:row>
      <xdr:rowOff>28440</xdr:rowOff>
    </xdr:from>
    <xdr:to>
      <xdr:col>3</xdr:col>
      <xdr:colOff>257040</xdr:colOff>
      <xdr:row>2</xdr:row>
      <xdr:rowOff>542160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14480" y="28440"/>
          <a:ext cx="1780560" cy="8946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552600</xdr:colOff>
      <xdr:row>59</xdr:row>
      <xdr:rowOff>38160</xdr:rowOff>
    </xdr:from>
    <xdr:to>
      <xdr:col>7</xdr:col>
      <xdr:colOff>190080</xdr:colOff>
      <xdr:row>65</xdr:row>
      <xdr:rowOff>113400</xdr:rowOff>
    </xdr:to>
    <xdr:sp>
      <xdr:nvSpPr>
        <xdr:cNvPr id="1" name="CustomShape 1"/>
        <xdr:cNvSpPr/>
      </xdr:nvSpPr>
      <xdr:spPr>
        <a:xfrm>
          <a:off x="865440" y="11365200"/>
          <a:ext cx="3713760" cy="127548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9</xdr:col>
      <xdr:colOff>19080</xdr:colOff>
      <xdr:row>59</xdr:row>
      <xdr:rowOff>28440</xdr:rowOff>
    </xdr:from>
    <xdr:to>
      <xdr:col>10</xdr:col>
      <xdr:colOff>694800</xdr:colOff>
      <xdr:row>65</xdr:row>
      <xdr:rowOff>103680</xdr:rowOff>
    </xdr:to>
    <xdr:sp>
      <xdr:nvSpPr>
        <xdr:cNvPr id="2" name="CustomShape 1"/>
        <xdr:cNvSpPr/>
      </xdr:nvSpPr>
      <xdr:spPr>
        <a:xfrm>
          <a:off x="6445080" y="11355480"/>
          <a:ext cx="1694160" cy="127548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12</xdr:col>
      <xdr:colOff>419040</xdr:colOff>
      <xdr:row>59</xdr:row>
      <xdr:rowOff>9360</xdr:rowOff>
    </xdr:from>
    <xdr:to>
      <xdr:col>14</xdr:col>
      <xdr:colOff>75600</xdr:colOff>
      <xdr:row>65</xdr:row>
      <xdr:rowOff>84600</xdr:rowOff>
    </xdr:to>
    <xdr:sp>
      <xdr:nvSpPr>
        <xdr:cNvPr id="3" name="CustomShape 1"/>
        <xdr:cNvSpPr/>
      </xdr:nvSpPr>
      <xdr:spPr>
        <a:xfrm>
          <a:off x="9900720" y="11336400"/>
          <a:ext cx="1693440" cy="127548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16</xdr:col>
      <xdr:colOff>228600</xdr:colOff>
      <xdr:row>59</xdr:row>
      <xdr:rowOff>9360</xdr:rowOff>
    </xdr:from>
    <xdr:to>
      <xdr:col>17</xdr:col>
      <xdr:colOff>904320</xdr:colOff>
      <xdr:row>65</xdr:row>
      <xdr:rowOff>84600</xdr:rowOff>
    </xdr:to>
    <xdr:sp>
      <xdr:nvSpPr>
        <xdr:cNvPr id="4" name="CustomShape 1"/>
        <xdr:cNvSpPr/>
      </xdr:nvSpPr>
      <xdr:spPr>
        <a:xfrm>
          <a:off x="13784400" y="11336400"/>
          <a:ext cx="1694160" cy="127548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0</xdr:col>
      <xdr:colOff>295200</xdr:colOff>
      <xdr:row>10</xdr:row>
      <xdr:rowOff>114480</xdr:rowOff>
    </xdr:from>
    <xdr:to>
      <xdr:col>15</xdr:col>
      <xdr:colOff>561960</xdr:colOff>
      <xdr:row>25</xdr:row>
      <xdr:rowOff>151920</xdr:rowOff>
    </xdr:to>
    <xdr:pic>
      <xdr:nvPicPr>
        <xdr:cNvPr id="5" name="image3.png" descr=""/>
        <xdr:cNvPicPr/>
      </xdr:nvPicPr>
      <xdr:blipFill>
        <a:blip r:embed="rId1"/>
        <a:stretch/>
      </xdr:blipFill>
      <xdr:spPr>
        <a:xfrm>
          <a:off x="295200" y="1973520"/>
          <a:ext cx="12804120" cy="294264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1</xdr:col>
      <xdr:colOff>19080</xdr:colOff>
      <xdr:row>32</xdr:row>
      <xdr:rowOff>0</xdr:rowOff>
    </xdr:from>
    <xdr:to>
      <xdr:col>12</xdr:col>
      <xdr:colOff>361440</xdr:colOff>
      <xdr:row>44</xdr:row>
      <xdr:rowOff>65880</xdr:rowOff>
    </xdr:to>
    <xdr:pic>
      <xdr:nvPicPr>
        <xdr:cNvPr id="6" name="image2.png" descr=""/>
        <xdr:cNvPicPr/>
      </xdr:nvPicPr>
      <xdr:blipFill>
        <a:blip r:embed="rId2"/>
        <a:stretch/>
      </xdr:blipFill>
      <xdr:spPr>
        <a:xfrm>
          <a:off x="331920" y="6145200"/>
          <a:ext cx="9511200" cy="235188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1</xdr:col>
      <xdr:colOff>19080</xdr:colOff>
      <xdr:row>46</xdr:row>
      <xdr:rowOff>133200</xdr:rowOff>
    </xdr:from>
    <xdr:to>
      <xdr:col>15</xdr:col>
      <xdr:colOff>723240</xdr:colOff>
      <xdr:row>55</xdr:row>
      <xdr:rowOff>103680</xdr:rowOff>
    </xdr:to>
    <xdr:pic>
      <xdr:nvPicPr>
        <xdr:cNvPr id="7" name="image4.png" descr=""/>
        <xdr:cNvPicPr/>
      </xdr:nvPicPr>
      <xdr:blipFill>
        <a:blip r:embed="rId3"/>
        <a:stretch/>
      </xdr:blipFill>
      <xdr:spPr>
        <a:xfrm>
          <a:off x="331920" y="8955000"/>
          <a:ext cx="12928680" cy="16851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15</xdr:col>
      <xdr:colOff>704160</xdr:colOff>
      <xdr:row>65</xdr:row>
      <xdr:rowOff>151560</xdr:rowOff>
    </xdr:to>
    <xdr:pic>
      <xdr:nvPicPr>
        <xdr:cNvPr id="8" name="image4.png" descr=""/>
        <xdr:cNvPicPr/>
      </xdr:nvPicPr>
      <xdr:blipFill>
        <a:blip r:embed="rId4"/>
        <a:stretch/>
      </xdr:blipFill>
      <xdr:spPr>
        <a:xfrm>
          <a:off x="312840" y="10927080"/>
          <a:ext cx="12928680" cy="175176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AppData/Local/Temp/AppData/Local/Temp/EMV-RAW-JT_2020_Mehed%20(1)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hart2"/>
      <sheetName val="Chart1"/>
      <sheetName val="Scoresheet"/>
      <sheetName val="Instructions"/>
      <sheetName val="IPF GL Formula"/>
      <sheetName val="WeightClasses"/>
    </sheetNames>
    <sheetDataSet>
      <sheetData sheetId="0"/>
      <sheetData sheetId="1"/>
      <sheetData sheetId="2"/>
      <sheetData sheetId="3"/>
      <sheetData sheetId="4">
        <row r="4">
          <cell r="A4" t="str">
            <v>M-CL-PL</v>
          </cell>
          <cell r="B4" t="str">
            <v>Male Classic 3-Lift</v>
          </cell>
          <cell r="C4">
            <v>1199.72839</v>
          </cell>
          <cell r="D4">
            <v>1025.18162</v>
          </cell>
          <cell r="E4">
            <v>0.00921</v>
          </cell>
        </row>
        <row r="5">
          <cell r="A5" t="str">
            <v>M-CL-BP</v>
          </cell>
          <cell r="B5" t="str">
            <v>Male Classic Bench</v>
          </cell>
          <cell r="C5">
            <v>320.98041</v>
          </cell>
          <cell r="D5">
            <v>281.40258</v>
          </cell>
          <cell r="E5">
            <v>0.01008</v>
          </cell>
        </row>
        <row r="6">
          <cell r="A6" t="str">
            <v>M-EQ-PL</v>
          </cell>
          <cell r="B6" t="str">
            <v>Male Equipped 3-Lift</v>
          </cell>
          <cell r="C6">
            <v>1236.25115</v>
          </cell>
          <cell r="D6">
            <v>1449.21864</v>
          </cell>
          <cell r="E6">
            <v>0.01644</v>
          </cell>
        </row>
        <row r="7">
          <cell r="A7" t="str">
            <v>M-EQ-BP</v>
          </cell>
          <cell r="B7" t="str">
            <v>Male Equipped Bench</v>
          </cell>
          <cell r="C7">
            <v>381.22073</v>
          </cell>
          <cell r="D7">
            <v>73.79378</v>
          </cell>
          <cell r="E7">
            <v>0.02398</v>
          </cell>
        </row>
        <row r="8">
          <cell r="A8" t="str">
            <v>F-CL-PL</v>
          </cell>
          <cell r="B8" t="str">
            <v>Female Classic 3-Lift</v>
          </cell>
          <cell r="C8">
            <v>610.32796</v>
          </cell>
          <cell r="D8">
            <v>1045.59282</v>
          </cell>
          <cell r="E8">
            <v>0.03048</v>
          </cell>
        </row>
        <row r="9">
          <cell r="A9" t="str">
            <v>F-CL-BP</v>
          </cell>
          <cell r="B9" t="str">
            <v>Female Classic Bench</v>
          </cell>
          <cell r="C9">
            <v>142.40398</v>
          </cell>
          <cell r="D9">
            <v>442.52671</v>
          </cell>
          <cell r="E9">
            <v>0.04724</v>
          </cell>
        </row>
        <row r="10">
          <cell r="A10" t="str">
            <v>F-EQ-PL</v>
          </cell>
          <cell r="B10" t="str">
            <v>Female Equipped 3-Lift</v>
          </cell>
          <cell r="C10">
            <v>758.63878</v>
          </cell>
          <cell r="D10">
            <v>949.31382</v>
          </cell>
          <cell r="E10">
            <v>0.02435</v>
          </cell>
        </row>
        <row r="11">
          <cell r="A11" t="str">
            <v>F-EQ-BP</v>
          </cell>
          <cell r="B11" t="str">
            <v>Female Equipped Bench</v>
          </cell>
          <cell r="C11">
            <v>221.82209</v>
          </cell>
          <cell r="D11">
            <v>357.00377</v>
          </cell>
          <cell r="E11">
            <v>0.02937</v>
          </cell>
        </row>
      </sheetData>
      <sheetData sheetId="5">
        <row r="2">
          <cell r="A2">
            <v>10</v>
          </cell>
          <cell r="B2">
            <v>47</v>
          </cell>
          <cell r="C2">
            <v>59</v>
          </cell>
          <cell r="D2">
            <v>43</v>
          </cell>
          <cell r="E2">
            <v>53</v>
          </cell>
        </row>
        <row r="3">
          <cell r="A3">
            <v>43.01</v>
          </cell>
          <cell r="B3">
            <v>47</v>
          </cell>
          <cell r="C3">
            <v>59</v>
          </cell>
          <cell r="D3">
            <v>47</v>
          </cell>
          <cell r="E3">
            <v>53</v>
          </cell>
        </row>
        <row r="4">
          <cell r="A4">
            <v>47.01</v>
          </cell>
          <cell r="B4">
            <v>52</v>
          </cell>
          <cell r="C4">
            <v>59</v>
          </cell>
          <cell r="D4">
            <v>52</v>
          </cell>
          <cell r="E4">
            <v>53</v>
          </cell>
        </row>
        <row r="5">
          <cell r="A5">
            <v>52.01</v>
          </cell>
          <cell r="B5">
            <v>57</v>
          </cell>
          <cell r="C5">
            <v>59</v>
          </cell>
          <cell r="D5">
            <v>57</v>
          </cell>
          <cell r="E5">
            <v>53</v>
          </cell>
        </row>
        <row r="6">
          <cell r="A6">
            <v>53.01</v>
          </cell>
          <cell r="B6">
            <v>57</v>
          </cell>
          <cell r="C6">
            <v>59</v>
          </cell>
          <cell r="D6">
            <v>57</v>
          </cell>
          <cell r="E6">
            <v>59</v>
          </cell>
        </row>
        <row r="7">
          <cell r="A7">
            <v>57.01</v>
          </cell>
          <cell r="B7">
            <v>63</v>
          </cell>
          <cell r="C7">
            <v>59</v>
          </cell>
          <cell r="D7">
            <v>63</v>
          </cell>
          <cell r="E7">
            <v>59</v>
          </cell>
        </row>
        <row r="8">
          <cell r="A8">
            <v>59.01</v>
          </cell>
          <cell r="B8">
            <v>63</v>
          </cell>
          <cell r="C8">
            <v>66</v>
          </cell>
          <cell r="D8">
            <v>63</v>
          </cell>
          <cell r="E8">
            <v>66</v>
          </cell>
        </row>
        <row r="9">
          <cell r="A9">
            <v>63.01</v>
          </cell>
          <cell r="B9">
            <v>72</v>
          </cell>
          <cell r="C9">
            <v>66</v>
          </cell>
          <cell r="D9">
            <v>72</v>
          </cell>
          <cell r="E9">
            <v>66</v>
          </cell>
        </row>
        <row r="10">
          <cell r="A10">
            <v>66.01</v>
          </cell>
          <cell r="B10">
            <v>72</v>
          </cell>
          <cell r="C10">
            <v>74</v>
          </cell>
          <cell r="D10">
            <v>72</v>
          </cell>
          <cell r="E10">
            <v>74</v>
          </cell>
        </row>
        <row r="11">
          <cell r="A11">
            <v>72.01</v>
          </cell>
          <cell r="B11">
            <v>84</v>
          </cell>
          <cell r="C11">
            <v>74</v>
          </cell>
          <cell r="D11">
            <v>84</v>
          </cell>
          <cell r="E11">
            <v>74</v>
          </cell>
        </row>
        <row r="12">
          <cell r="A12">
            <v>74.01</v>
          </cell>
          <cell r="B12">
            <v>84</v>
          </cell>
          <cell r="C12">
            <v>83</v>
          </cell>
          <cell r="D12">
            <v>84</v>
          </cell>
          <cell r="E12">
            <v>83</v>
          </cell>
        </row>
        <row r="13">
          <cell r="A13">
            <v>83.01</v>
          </cell>
          <cell r="B13">
            <v>84</v>
          </cell>
          <cell r="C13">
            <v>93</v>
          </cell>
          <cell r="D13">
            <v>84</v>
          </cell>
          <cell r="E13">
            <v>93</v>
          </cell>
        </row>
        <row r="14">
          <cell r="A14">
            <v>84.01</v>
          </cell>
          <cell r="B14" t="str">
            <v>84+</v>
          </cell>
          <cell r="C14">
            <v>93</v>
          </cell>
          <cell r="D14" t="str">
            <v>84+</v>
          </cell>
          <cell r="E14">
            <v>93</v>
          </cell>
        </row>
        <row r="15">
          <cell r="A15">
            <v>93.01</v>
          </cell>
          <cell r="B15" t="str">
            <v>84+</v>
          </cell>
          <cell r="C15">
            <v>105</v>
          </cell>
          <cell r="D15" t="str">
            <v>84+</v>
          </cell>
          <cell r="E15">
            <v>105</v>
          </cell>
        </row>
        <row r="16">
          <cell r="A16">
            <v>105.01</v>
          </cell>
          <cell r="B16" t="str">
            <v>84+</v>
          </cell>
          <cell r="C16">
            <v>120</v>
          </cell>
          <cell r="D16" t="str">
            <v>84+</v>
          </cell>
          <cell r="E16">
            <v>120</v>
          </cell>
        </row>
        <row r="17">
          <cell r="A17">
            <v>120.01</v>
          </cell>
          <cell r="B17" t="str">
            <v>84+</v>
          </cell>
          <cell r="C17" t="str">
            <v>120+</v>
          </cell>
          <cell r="D17" t="str">
            <v>84+</v>
          </cell>
          <cell r="E17" t="str">
            <v>120+</v>
          </cell>
        </row>
      </sheetData>
    </sheetDataSet>
  </externalBook>
</externalLink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Y999"/>
  <sheetViews>
    <sheetView showFormulas="false" showGridLines="false" showRowColHeaders="true" showZeros="true" rightToLeft="false" tabSelected="true" showOutlineSymbols="true" defaultGridColor="true" view="normal" topLeftCell="B1" colorId="64" zoomScale="85" zoomScaleNormal="85" zoomScalePageLayoutView="100" workbookViewId="0">
      <pane xSplit="0" ySplit="4" topLeftCell="A5" activePane="bottomLeft" state="frozen"/>
      <selection pane="topLeft" activeCell="B1" activeCellId="0" sqref="B1"/>
      <selection pane="bottomLeft" activeCell="E2" activeCellId="0" sqref="E2"/>
    </sheetView>
  </sheetViews>
  <sheetFormatPr defaultRowHeight="15" zeroHeight="false" outlineLevelRow="0" outlineLevelCol="0"/>
  <cols>
    <col collapsed="false" customWidth="true" hidden="false" outlineLevel="0" max="1" min="1" style="0" width="4.33"/>
    <col collapsed="false" customWidth="true" hidden="false" outlineLevel="0" max="2" min="2" style="0" width="3.89"/>
    <col collapsed="false" customWidth="true" hidden="false" outlineLevel="0" max="3" min="3" style="0" width="15"/>
    <col collapsed="false" customWidth="true" hidden="false" outlineLevel="0" max="4" min="4" style="0" width="13.02"/>
    <col collapsed="false" customWidth="true" hidden="false" outlineLevel="0" max="5" min="5" style="0" width="10.99"/>
    <col collapsed="false" customWidth="true" hidden="false" outlineLevel="0" max="6" min="6" style="0" width="9"/>
    <col collapsed="false" customWidth="true" hidden="false" outlineLevel="0" max="7" min="7" style="0" width="10.99"/>
    <col collapsed="false" customWidth="true" hidden="false" outlineLevel="0" max="8" min="8" style="0" width="7.67"/>
    <col collapsed="false" customWidth="true" hidden="false" outlineLevel="0" max="9" min="9" style="0" width="5.66"/>
    <col collapsed="false" customWidth="true" hidden="false" outlineLevel="0" max="10" min="10" style="0" width="2.45"/>
    <col collapsed="false" customWidth="true" hidden="false" outlineLevel="0" max="11" min="11" style="0" width="6.66"/>
    <col collapsed="false" customWidth="true" hidden="false" outlineLevel="0" max="12" min="12" style="0" width="2.45"/>
    <col collapsed="false" customWidth="true" hidden="false" outlineLevel="0" max="13" min="13" style="0" width="6.66"/>
    <col collapsed="false" customWidth="true" hidden="false" outlineLevel="0" max="14" min="14" style="0" width="2.45"/>
    <col collapsed="false" customWidth="true" hidden="false" outlineLevel="0" max="16" min="15" style="0" width="6.66"/>
    <col collapsed="false" customWidth="true" hidden="false" outlineLevel="0" max="17" min="17" style="0" width="2.45"/>
    <col collapsed="false" customWidth="true" hidden="false" outlineLevel="0" max="18" min="18" style="0" width="6.66"/>
    <col collapsed="false" customWidth="true" hidden="false" outlineLevel="0" max="19" min="19" style="0" width="2.45"/>
    <col collapsed="false" customWidth="true" hidden="false" outlineLevel="0" max="20" min="20" style="0" width="6.66"/>
    <col collapsed="false" customWidth="true" hidden="false" outlineLevel="0" max="21" min="21" style="0" width="2.45"/>
    <col collapsed="false" customWidth="true" hidden="false" outlineLevel="0" max="23" min="22" style="0" width="6.66"/>
    <col collapsed="false" customWidth="true" hidden="false" outlineLevel="0" max="24" min="24" style="0" width="2.45"/>
    <col collapsed="false" customWidth="true" hidden="false" outlineLevel="0" max="25" min="25" style="0" width="6.66"/>
    <col collapsed="false" customWidth="true" hidden="false" outlineLevel="0" max="26" min="26" style="0" width="2.45"/>
    <col collapsed="false" customWidth="true" hidden="false" outlineLevel="0" max="27" min="27" style="0" width="6.66"/>
    <col collapsed="false" customWidth="true" hidden="false" outlineLevel="0" max="28" min="28" style="0" width="2.45"/>
    <col collapsed="false" customWidth="true" hidden="false" outlineLevel="0" max="31" min="29" style="0" width="6.66"/>
    <col collapsed="false" customWidth="true" hidden="false" outlineLevel="0" max="32" min="32" style="0" width="12.33"/>
    <col collapsed="false" customWidth="true" hidden="false" outlineLevel="0" max="33" min="33" style="0" width="9.56"/>
    <col collapsed="false" customWidth="true" hidden="false" outlineLevel="0" max="34" min="34" style="0" width="9.44"/>
    <col collapsed="false" customWidth="true" hidden="false" outlineLevel="0" max="51" min="35" style="0" width="8.67"/>
    <col collapsed="false" customWidth="true" hidden="false" outlineLevel="0" max="1025" min="52" style="0" width="14.43"/>
  </cols>
  <sheetData>
    <row r="1" customFormat="false" ht="15" hidden="false" customHeight="true" outlineLevel="0" collapsed="false">
      <c r="A1" s="1"/>
      <c r="B1" s="1"/>
      <c r="E1" s="2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"/>
      <c r="S1" s="3" t="s">
        <v>1</v>
      </c>
      <c r="T1" s="4" t="s">
        <v>2</v>
      </c>
      <c r="U1" s="1"/>
      <c r="V1" s="5"/>
      <c r="W1" s="1"/>
      <c r="X1" s="1"/>
      <c r="Y1" s="1"/>
      <c r="Z1" s="1"/>
      <c r="AA1" s="1"/>
      <c r="AB1" s="1"/>
      <c r="AC1" s="1"/>
      <c r="AD1" s="1"/>
      <c r="AE1" s="1"/>
      <c r="AF1" s="6"/>
    </row>
    <row r="2" customFormat="false" ht="15" hidden="false" customHeight="true" outlineLevel="0" collapsed="false">
      <c r="A2" s="1"/>
      <c r="B2" s="1"/>
      <c r="E2" s="7" t="s">
        <v>3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1"/>
      <c r="S2" s="8" t="s">
        <v>4</v>
      </c>
      <c r="T2" s="9" t="s">
        <v>5</v>
      </c>
      <c r="U2" s="5"/>
      <c r="V2" s="1"/>
      <c r="W2" s="1"/>
      <c r="X2" s="5"/>
      <c r="Y2" s="1"/>
      <c r="Z2" s="5"/>
      <c r="AA2" s="1"/>
      <c r="AB2" s="5"/>
      <c r="AC2" s="1"/>
      <c r="AD2" s="1"/>
      <c r="AE2" s="1"/>
      <c r="AF2" s="6"/>
    </row>
    <row r="3" customFormat="false" ht="51.75" hidden="false" customHeight="true" outlineLevel="0" collapsed="false">
      <c r="A3" s="1"/>
      <c r="B3" s="1"/>
      <c r="E3" s="10" t="s">
        <v>6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"/>
      <c r="S3" s="5"/>
      <c r="T3" s="1"/>
      <c r="U3" s="5"/>
      <c r="V3" s="1"/>
      <c r="W3" s="1"/>
      <c r="X3" s="5"/>
      <c r="Y3" s="1"/>
      <c r="Z3" s="5"/>
      <c r="AA3" s="1"/>
      <c r="AB3" s="5"/>
      <c r="AC3" s="1"/>
      <c r="AD3" s="1"/>
      <c r="AE3" s="1"/>
      <c r="AF3" s="6"/>
    </row>
    <row r="4" customFormat="false" ht="30" hidden="false" customHeight="true" outlineLevel="0" collapsed="false">
      <c r="A4" s="11" t="s">
        <v>7</v>
      </c>
      <c r="B4" s="11" t="s">
        <v>8</v>
      </c>
      <c r="C4" s="11" t="s">
        <v>9</v>
      </c>
      <c r="D4" s="11" t="s">
        <v>10</v>
      </c>
      <c r="E4" s="11" t="s">
        <v>11</v>
      </c>
      <c r="F4" s="12" t="s">
        <v>12</v>
      </c>
      <c r="G4" s="13" t="s">
        <v>13</v>
      </c>
      <c r="H4" s="13" t="s">
        <v>14</v>
      </c>
      <c r="I4" s="11" t="s">
        <v>15</v>
      </c>
      <c r="J4" s="11" t="s">
        <v>16</v>
      </c>
      <c r="K4" s="11"/>
      <c r="L4" s="11" t="s">
        <v>17</v>
      </c>
      <c r="M4" s="11"/>
      <c r="N4" s="11" t="s">
        <v>18</v>
      </c>
      <c r="O4" s="11"/>
      <c r="P4" s="11" t="s">
        <v>19</v>
      </c>
      <c r="Q4" s="11" t="s">
        <v>20</v>
      </c>
      <c r="R4" s="11"/>
      <c r="S4" s="11" t="s">
        <v>21</v>
      </c>
      <c r="T4" s="11"/>
      <c r="U4" s="11" t="s">
        <v>22</v>
      </c>
      <c r="V4" s="11"/>
      <c r="W4" s="11" t="s">
        <v>23</v>
      </c>
      <c r="X4" s="11" t="s">
        <v>24</v>
      </c>
      <c r="Y4" s="11"/>
      <c r="Z4" s="11" t="s">
        <v>25</v>
      </c>
      <c r="AA4" s="11"/>
      <c r="AB4" s="11" t="s">
        <v>26</v>
      </c>
      <c r="AC4" s="11"/>
      <c r="AD4" s="11" t="s">
        <v>27</v>
      </c>
      <c r="AE4" s="11" t="s">
        <v>28</v>
      </c>
      <c r="AF4" s="14" t="s">
        <v>29</v>
      </c>
      <c r="AG4" s="14" t="s">
        <v>30</v>
      </c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</row>
    <row r="5" customFormat="false" ht="13.8" hidden="false" customHeight="true" outlineLevel="0" collapsed="false">
      <c r="A5" s="16"/>
      <c r="B5" s="16"/>
      <c r="C5" s="17" t="s">
        <v>31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</row>
    <row r="6" customFormat="false" ht="14.4" hidden="false" customHeight="false" outlineLevel="0" collapsed="false">
      <c r="A6" s="18" t="n">
        <v>1</v>
      </c>
      <c r="B6" s="19" t="n">
        <v>2</v>
      </c>
      <c r="C6" s="20" t="s">
        <v>32</v>
      </c>
      <c r="D6" s="20" t="s">
        <v>33</v>
      </c>
      <c r="E6" s="20" t="s">
        <v>34</v>
      </c>
      <c r="F6" s="21" t="n">
        <v>1979</v>
      </c>
      <c r="G6" s="22" t="s">
        <v>35</v>
      </c>
      <c r="H6" s="22" t="n">
        <v>58.6</v>
      </c>
      <c r="I6" s="23" t="n">
        <f aca="true">IF(H6="","",VLOOKUP(H6,[1]WeightClasses!$A$2:$E$17,IF(LEFT(G6,1)="F",IF(YEAR(TODAY())-F6&lt;24,4,2),IF(YEAR(TODAY())-F6&lt;24,5,3)),1))</f>
        <v>59</v>
      </c>
      <c r="J6" s="24" t="s">
        <v>1</v>
      </c>
      <c r="K6" s="25" t="n">
        <v>130</v>
      </c>
      <c r="L6" s="24" t="s">
        <v>1</v>
      </c>
      <c r="M6" s="25" t="n">
        <v>140</v>
      </c>
      <c r="N6" s="24" t="s">
        <v>1</v>
      </c>
      <c r="O6" s="25" t="n">
        <v>145</v>
      </c>
      <c r="P6" s="26" t="n">
        <f aca="false">IF(OR(K6&lt;&gt;0,M6&lt;&gt;0,O6&lt;&gt;0),MAX(IF(J6=$S$1,K6,0),IF(L6=$S$1,M6,0),IF(N6=$S$1,O6,0)),"")</f>
        <v>145</v>
      </c>
      <c r="Q6" s="24" t="s">
        <v>1</v>
      </c>
      <c r="R6" s="25" t="n">
        <v>80</v>
      </c>
      <c r="S6" s="24" t="s">
        <v>1</v>
      </c>
      <c r="T6" s="25" t="n">
        <v>90</v>
      </c>
      <c r="U6" s="24" t="s">
        <v>1</v>
      </c>
      <c r="V6" s="25" t="n">
        <v>95</v>
      </c>
      <c r="W6" s="26" t="n">
        <f aca="false">IF(OR(R6&lt;&gt;0,T6&lt;&gt;0,V6&lt;&gt;0),MAX(IF(Q6=$S$1,R6,0),IF(S6=$S$1,T6,0),IF(U6=$S$1,V6,0)),"")</f>
        <v>95</v>
      </c>
      <c r="X6" s="24" t="s">
        <v>1</v>
      </c>
      <c r="Y6" s="25" t="n">
        <v>150</v>
      </c>
      <c r="Z6" s="24" t="s">
        <v>1</v>
      </c>
      <c r="AA6" s="25" t="n">
        <v>170</v>
      </c>
      <c r="AB6" s="24" t="s">
        <v>1</v>
      </c>
      <c r="AC6" s="25" t="n">
        <v>180</v>
      </c>
      <c r="AD6" s="26" t="n">
        <f aca="false">IF(OR(Y6&lt;&gt;0,AA6&lt;&gt;0,AC6&lt;&gt;0),MAX(IF(X6=$S$1,Y6,0),IF(Z6=$S$1,AA6,0),IF(AB6=$S$1,AC6,0)),"")</f>
        <v>180</v>
      </c>
      <c r="AE6" s="27" t="n">
        <f aca="false">IF(OR(P6&lt;&gt;"",W6&lt;&gt;"",AD6&lt;&gt;""),IF(AU6,"DSQ",IF(AND(RIGHT(G6,2)="PL"),IF(P6="",0,P6)+IF(W6="",0,W6)+IF(AD6="",0,AD6),IF(AND(RIGHT(G6,2)="BP",W6&lt;&gt;0),W6,0))),"")</f>
        <v>420</v>
      </c>
      <c r="AF6" s="28" t="n">
        <f aca="false">IF(AND(AE6&lt;&gt;"",ISNUMBER(AE6)),AG6*AE6,"")</f>
        <v>69.75234</v>
      </c>
      <c r="AG6" s="28" t="n">
        <f aca="false">IF(OR(H6="",H6=0),0, ROUND(100/(VLOOKUP($G6,'[1]IPF GL Formula'!$A$4:$F$11,3,0)-VLOOKUP($G6,'[1]IPF GL Formula'!$A$4:$F$11,4,0)*EXP(-VLOOKUP($G6,'[1]IPF GL Formula'!$A$4:$F$11,5,0)*H6)),6))</f>
        <v>0.166077</v>
      </c>
      <c r="AH6" s="29"/>
      <c r="AI6" s="30" t="n">
        <f aca="false">J6=$S$2</f>
        <v>0</v>
      </c>
      <c r="AJ6" s="30" t="n">
        <f aca="false">L6=$S$2</f>
        <v>0</v>
      </c>
      <c r="AK6" s="30" t="n">
        <f aca="false">N6=$S$2</f>
        <v>0</v>
      </c>
      <c r="AL6" s="30" t="n">
        <f aca="false">Q6=$S$2</f>
        <v>0</v>
      </c>
      <c r="AM6" s="30" t="n">
        <f aca="false">S6=$S$2</f>
        <v>0</v>
      </c>
      <c r="AN6" s="30" t="n">
        <f aca="false">U6=$S$2</f>
        <v>0</v>
      </c>
      <c r="AO6" s="30" t="n">
        <f aca="false">X6=$S$2</f>
        <v>0</v>
      </c>
      <c r="AP6" s="30" t="n">
        <f aca="false">Z6=$S$2</f>
        <v>0</v>
      </c>
      <c r="AQ6" s="30" t="n">
        <f aca="false">AB6=$S$2</f>
        <v>0</v>
      </c>
      <c r="AR6" s="31" t="n">
        <f aca="false">AND(AI6,AJ6,AK6)</f>
        <v>0</v>
      </c>
      <c r="AS6" s="31" t="n">
        <f aca="false">AND(AL6,AM6,AN6)</f>
        <v>0</v>
      </c>
      <c r="AT6" s="31" t="n">
        <f aca="false">AND(AO6,AP6,AQ6)</f>
        <v>0</v>
      </c>
      <c r="AU6" s="31" t="n">
        <f aca="false">OR(AR6,AS6,AT6)</f>
        <v>0</v>
      </c>
      <c r="AV6" s="32"/>
      <c r="AW6" s="32"/>
      <c r="AX6" s="32"/>
      <c r="AY6" s="32"/>
    </row>
    <row r="7" customFormat="false" ht="14.4" hidden="false" customHeight="false" outlineLevel="0" collapsed="false">
      <c r="A7" s="33" t="n">
        <v>2</v>
      </c>
      <c r="B7" s="34" t="n">
        <v>1</v>
      </c>
      <c r="C7" s="16" t="s">
        <v>36</v>
      </c>
      <c r="D7" s="16" t="s">
        <v>37</v>
      </c>
      <c r="E7" s="16" t="s">
        <v>38</v>
      </c>
      <c r="F7" s="35" t="n">
        <v>2007</v>
      </c>
      <c r="G7" s="36" t="s">
        <v>35</v>
      </c>
      <c r="H7" s="36" t="n">
        <v>55.35</v>
      </c>
      <c r="I7" s="37" t="n">
        <f aca="true">IF(H7="","",VLOOKUP(H7,[1]WeightClasses!$A$2:$E$17,IF(LEFT(G7,1)="F",IF(YEAR(TODAY())-F7&lt;24,4,2),IF(YEAR(TODAY())-F7&lt;24,5,3)),1))</f>
        <v>59</v>
      </c>
      <c r="J7" s="38" t="s">
        <v>1</v>
      </c>
      <c r="K7" s="39" t="n">
        <v>57.5</v>
      </c>
      <c r="L7" s="38" t="s">
        <v>1</v>
      </c>
      <c r="M7" s="39" t="n">
        <v>65</v>
      </c>
      <c r="N7" s="38" t="s">
        <v>1</v>
      </c>
      <c r="O7" s="39" t="n">
        <v>70</v>
      </c>
      <c r="P7" s="40" t="n">
        <f aca="false">IF(OR(K7&lt;&gt;0,M7&lt;&gt;0,O7&lt;&gt;0),MAX(IF(J7=$S$1,K7,0),IF(L7=$S$1,M7,0),IF(N7=$S$1,O7,0)),"")</f>
        <v>70</v>
      </c>
      <c r="Q7" s="38" t="s">
        <v>1</v>
      </c>
      <c r="R7" s="39" t="n">
        <v>40</v>
      </c>
      <c r="S7" s="38" t="s">
        <v>1</v>
      </c>
      <c r="T7" s="39" t="n">
        <v>45</v>
      </c>
      <c r="U7" s="38" t="s">
        <v>4</v>
      </c>
      <c r="V7" s="39" t="n">
        <v>50</v>
      </c>
      <c r="W7" s="40" t="n">
        <f aca="false">IF(OR(R7&lt;&gt;0,T7&lt;&gt;0,V7&lt;&gt;0),MAX(IF(Q7=$S$1,R7,0),IF(S7=$S$1,T7,0),IF(U7=$S$1,V7,0)),"")</f>
        <v>45</v>
      </c>
      <c r="X7" s="38" t="s">
        <v>1</v>
      </c>
      <c r="Y7" s="39" t="n">
        <v>90</v>
      </c>
      <c r="Z7" s="38" t="s">
        <v>1</v>
      </c>
      <c r="AA7" s="39" t="n">
        <v>95</v>
      </c>
      <c r="AB7" s="38" t="s">
        <v>1</v>
      </c>
      <c r="AC7" s="39" t="n">
        <v>100</v>
      </c>
      <c r="AD7" s="40" t="n">
        <f aca="false">IF(OR(Y7&lt;&gt;0,AA7&lt;&gt;0,AC7&lt;&gt;0),MAX(IF(X7=$S$1,Y7,0),IF(Z7=$S$1,AA7,0),IF(AB7=$S$1,AC7,0)),"")</f>
        <v>100</v>
      </c>
      <c r="AE7" s="41" t="n">
        <f aca="false">IF(OR(P7&lt;&gt;"",W7&lt;&gt;"",AD7&lt;&gt;""),IF(AU7,"DSQ",IF(AND(RIGHT(G7,2)="PL"),IF(P7="",0,P7)+IF(W7="",0,W7)+IF(AD7="",0,AD7),IF(AND(RIGHT(G7,2)="BP",W7&lt;&gt;0),W7,0))),"")</f>
        <v>215</v>
      </c>
      <c r="AF7" s="42" t="n">
        <f aca="false">IF(AND(AE7&lt;&gt;"",ISNUMBER(AE7)),AG7*AE7,"")</f>
        <v>36.816815</v>
      </c>
      <c r="AG7" s="42" t="n">
        <f aca="false">IF(OR(H7="",H7=0),0, ROUND(100/(VLOOKUP($G7,'[1]IPF GL Formula'!$A$4:$F$11,3,0)-VLOOKUP($G7,'[1]IPF GL Formula'!$A$4:$F$11,4,0)*EXP(-VLOOKUP($G7,'[1]IPF GL Formula'!$A$4:$F$11,5,0)*H7)),6))</f>
        <v>0.171241</v>
      </c>
      <c r="AH7" s="32"/>
      <c r="AI7" s="30" t="n">
        <f aca="false">J7=$S$2</f>
        <v>0</v>
      </c>
      <c r="AJ7" s="30" t="n">
        <f aca="false">L7=$S$2</f>
        <v>0</v>
      </c>
      <c r="AK7" s="30" t="n">
        <f aca="false">N7=$S$2</f>
        <v>0</v>
      </c>
      <c r="AL7" s="30" t="n">
        <f aca="false">Q7=$S$2</f>
        <v>0</v>
      </c>
      <c r="AM7" s="30" t="n">
        <f aca="false">S7=$S$2</f>
        <v>0</v>
      </c>
      <c r="AN7" s="30" t="n">
        <f aca="false">U7=$S$2</f>
        <v>1</v>
      </c>
      <c r="AO7" s="30" t="n">
        <f aca="false">X7=$S$2</f>
        <v>0</v>
      </c>
      <c r="AP7" s="30" t="n">
        <f aca="false">Z7=$S$2</f>
        <v>0</v>
      </c>
      <c r="AQ7" s="30" t="n">
        <f aca="false">AB7=$S$2</f>
        <v>0</v>
      </c>
      <c r="AR7" s="31" t="n">
        <f aca="false">AND(AI7,AJ7,AK7)</f>
        <v>0</v>
      </c>
      <c r="AS7" s="31" t="n">
        <f aca="false">AND(AL7,AM7,AN7)</f>
        <v>0</v>
      </c>
      <c r="AT7" s="31" t="n">
        <f aca="false">AND(AO7,AP7,AQ7)</f>
        <v>0</v>
      </c>
      <c r="AU7" s="31" t="n">
        <f aca="false">OR(AR7,AS7,AT7)</f>
        <v>0</v>
      </c>
      <c r="AV7" s="32"/>
      <c r="AW7" s="32"/>
      <c r="AX7" s="32"/>
      <c r="AY7" s="32"/>
    </row>
    <row r="8" customFormat="false" ht="14.4" hidden="false" customHeight="false" outlineLevel="0" collapsed="false">
      <c r="A8" s="33"/>
      <c r="B8" s="34"/>
      <c r="C8" s="17" t="s">
        <v>39</v>
      </c>
      <c r="D8" s="16"/>
      <c r="E8" s="16"/>
      <c r="F8" s="35"/>
      <c r="G8" s="36"/>
      <c r="H8" s="36"/>
      <c r="I8" s="37"/>
      <c r="J8" s="38"/>
      <c r="K8" s="39"/>
      <c r="L8" s="38"/>
      <c r="M8" s="39"/>
      <c r="N8" s="38"/>
      <c r="O8" s="39"/>
      <c r="P8" s="40"/>
      <c r="Q8" s="38"/>
      <c r="R8" s="39"/>
      <c r="S8" s="38"/>
      <c r="T8" s="39"/>
      <c r="U8" s="38"/>
      <c r="V8" s="39"/>
      <c r="W8" s="40"/>
      <c r="X8" s="38"/>
      <c r="Y8" s="39"/>
      <c r="Z8" s="38"/>
      <c r="AA8" s="39"/>
      <c r="AB8" s="38"/>
      <c r="AC8" s="39"/>
      <c r="AD8" s="40"/>
      <c r="AE8" s="41"/>
      <c r="AF8" s="42"/>
      <c r="AG8" s="42"/>
      <c r="AH8" s="32"/>
      <c r="AI8" s="30"/>
      <c r="AJ8" s="30"/>
      <c r="AK8" s="30"/>
      <c r="AL8" s="30"/>
      <c r="AM8" s="30"/>
      <c r="AN8" s="30"/>
      <c r="AO8" s="30"/>
      <c r="AP8" s="30"/>
      <c r="AQ8" s="30"/>
      <c r="AR8" s="31"/>
      <c r="AS8" s="31"/>
      <c r="AT8" s="31"/>
      <c r="AU8" s="31"/>
      <c r="AV8" s="32"/>
      <c r="AW8" s="32"/>
      <c r="AX8" s="32"/>
      <c r="AY8" s="32"/>
    </row>
    <row r="9" customFormat="false" ht="14.4" hidden="false" customHeight="false" outlineLevel="0" collapsed="false">
      <c r="A9" s="33" t="n">
        <v>1</v>
      </c>
      <c r="B9" s="34" t="n">
        <v>6</v>
      </c>
      <c r="C9" s="16" t="s">
        <v>40</v>
      </c>
      <c r="D9" s="16" t="s">
        <v>41</v>
      </c>
      <c r="E9" s="16" t="s">
        <v>42</v>
      </c>
      <c r="F9" s="35" t="n">
        <v>1994</v>
      </c>
      <c r="G9" s="36" t="s">
        <v>35</v>
      </c>
      <c r="H9" s="36" t="n">
        <v>73.85</v>
      </c>
      <c r="I9" s="37" t="n">
        <f aca="true">IF(H9="","",VLOOKUP(H9,[1]WeightClasses!$A$2:$E$17,IF(LEFT(G9,1)="F",IF(YEAR(TODAY())-F9&lt;24,4,2),IF(YEAR(TODAY())-F9&lt;24,5,3)),1))</f>
        <v>74</v>
      </c>
      <c r="J9" s="38" t="s">
        <v>1</v>
      </c>
      <c r="K9" s="39" t="n">
        <v>185</v>
      </c>
      <c r="L9" s="38" t="s">
        <v>4</v>
      </c>
      <c r="M9" s="39" t="n">
        <v>190</v>
      </c>
      <c r="N9" s="38" t="s">
        <v>4</v>
      </c>
      <c r="O9" s="39" t="n">
        <v>192.5</v>
      </c>
      <c r="P9" s="40" t="n">
        <f aca="false">IF(OR(K9&lt;&gt;0,M9&lt;&gt;0,O9&lt;&gt;0),MAX(IF(J9=$S$1,K9,0),IF(L9=$S$1,M9,0),IF(N9=$S$1,O9,0)),"")</f>
        <v>185</v>
      </c>
      <c r="Q9" s="38" t="s">
        <v>1</v>
      </c>
      <c r="R9" s="39" t="n">
        <v>135</v>
      </c>
      <c r="S9" s="38" t="s">
        <v>1</v>
      </c>
      <c r="T9" s="39" t="n">
        <v>140</v>
      </c>
      <c r="U9" s="38" t="s">
        <v>4</v>
      </c>
      <c r="V9" s="39" t="n">
        <v>145</v>
      </c>
      <c r="W9" s="40" t="n">
        <f aca="false">IF(OR(R9&lt;&gt;0,T9&lt;&gt;0,V9&lt;&gt;0),MAX(IF(Q9=$S$1,R9,0),IF(S9=$S$1,T9,0),IF(U9=$S$1,V9,0)),"")</f>
        <v>140</v>
      </c>
      <c r="X9" s="38" t="s">
        <v>1</v>
      </c>
      <c r="Y9" s="39" t="n">
        <v>215</v>
      </c>
      <c r="Z9" s="38" t="s">
        <v>1</v>
      </c>
      <c r="AA9" s="39" t="n">
        <v>222.5</v>
      </c>
      <c r="AB9" s="38" t="s">
        <v>4</v>
      </c>
      <c r="AC9" s="39" t="n">
        <v>227.5</v>
      </c>
      <c r="AD9" s="40" t="n">
        <f aca="false">IF(OR(Y9&lt;&gt;0,AA9&lt;&gt;0,AC9&lt;&gt;0),MAX(IF(X9=$S$1,Y9,0),IF(Z9=$S$1,AA9,0),IF(AB9=$S$1,AC9,0)),"")</f>
        <v>222.5</v>
      </c>
      <c r="AE9" s="41" t="n">
        <f aca="false">IF(OR(P9&lt;&gt;"",W9&lt;&gt;"",AD9&lt;&gt;""),IF(AU12,"DSQ",IF(AND(RIGHT(G9,2)="PL"),IF(P9="",0,P9)+IF(W9="",0,W9)+IF(AD9="",0,AD9),IF(AND(RIGHT(G9,2)="BP",W9&lt;&gt;0),W9,0))),"")</f>
        <v>547.5</v>
      </c>
      <c r="AF9" s="42" t="n">
        <f aca="false">IF(AND(AE9&lt;&gt;"",ISNUMBER(AE9)),AG9*AE9,"")</f>
        <v>80.4633375</v>
      </c>
      <c r="AG9" s="42" t="n">
        <f aca="false">IF(OR(H9="",H9=0),0, ROUND(100/(VLOOKUP($G9,'[1]IPF GL Formula'!$A$4:$F$11,3,0)-VLOOKUP($G9,'[1]IPF GL Formula'!$A$4:$F$11,4,0)*EXP(-VLOOKUP($G9,'[1]IPF GL Formula'!$A$4:$F$11,5,0)*H9)),6))</f>
        <v>0.146965</v>
      </c>
      <c r="AH9" s="32"/>
      <c r="AI9" s="30" t="e">
        <f aca="false">#REF!=$S$2</f>
        <v>#REF!</v>
      </c>
      <c r="AJ9" s="30" t="e">
        <f aca="false">#REF!=$S$2</f>
        <v>#REF!</v>
      </c>
      <c r="AK9" s="30" t="e">
        <f aca="false">#REF!=$S$2</f>
        <v>#REF!</v>
      </c>
      <c r="AL9" s="30" t="e">
        <f aca="false">#REF!=$S$2</f>
        <v>#REF!</v>
      </c>
      <c r="AM9" s="30" t="e">
        <f aca="false">#REF!=$S$2</f>
        <v>#REF!</v>
      </c>
      <c r="AN9" s="30" t="e">
        <f aca="false">#REF!=$S$2</f>
        <v>#REF!</v>
      </c>
      <c r="AO9" s="30" t="e">
        <f aca="false">#REF!=$S$2</f>
        <v>#REF!</v>
      </c>
      <c r="AP9" s="30" t="e">
        <f aca="false">#REF!=$S$2</f>
        <v>#REF!</v>
      </c>
      <c r="AQ9" s="30" t="e">
        <f aca="false">#REF!=$S$2</f>
        <v>#REF!</v>
      </c>
      <c r="AR9" s="31" t="e">
        <f aca="false">AND(AI9,AJ9,AK9)</f>
        <v>#REF!</v>
      </c>
      <c r="AS9" s="31" t="e">
        <f aca="false">AND(AL9,AM9,AN9)</f>
        <v>#REF!</v>
      </c>
      <c r="AT9" s="31" t="e">
        <f aca="false">AND(AO9,AP9,AQ9)</f>
        <v>#REF!</v>
      </c>
      <c r="AU9" s="31" t="e">
        <f aca="false">OR(AR9,AS9,AT9)</f>
        <v>#REF!</v>
      </c>
      <c r="AV9" s="32"/>
      <c r="AW9" s="32"/>
      <c r="AX9" s="32"/>
      <c r="AY9" s="32"/>
    </row>
    <row r="10" customFormat="false" ht="14.4" hidden="false" customHeight="false" outlineLevel="0" collapsed="false">
      <c r="A10" s="33" t="n">
        <v>2</v>
      </c>
      <c r="B10" s="34" t="n">
        <v>5</v>
      </c>
      <c r="C10" s="16" t="s">
        <v>43</v>
      </c>
      <c r="D10" s="16" t="s">
        <v>44</v>
      </c>
      <c r="E10" s="16" t="s">
        <v>45</v>
      </c>
      <c r="F10" s="35" t="n">
        <v>1986</v>
      </c>
      <c r="G10" s="36" t="s">
        <v>35</v>
      </c>
      <c r="H10" s="36" t="n">
        <v>73.6</v>
      </c>
      <c r="I10" s="37" t="n">
        <f aca="true">IF(H10="","",VLOOKUP(H10,[1]WeightClasses!$A$2:$E$17,IF(LEFT(G10,1)="F",IF(YEAR(TODAY())-F10&lt;24,4,2),IF(YEAR(TODAY())-F10&lt;24,5,3)),1))</f>
        <v>74</v>
      </c>
      <c r="J10" s="38" t="s">
        <v>1</v>
      </c>
      <c r="K10" s="39" t="n">
        <v>175</v>
      </c>
      <c r="L10" s="38" t="s">
        <v>1</v>
      </c>
      <c r="M10" s="39" t="n">
        <v>182.5</v>
      </c>
      <c r="N10" s="38" t="s">
        <v>4</v>
      </c>
      <c r="O10" s="39" t="n">
        <v>187.5</v>
      </c>
      <c r="P10" s="40" t="n">
        <f aca="false">IF(OR(K10&lt;&gt;0,M10&lt;&gt;0,O10&lt;&gt;0),MAX(IF(J10=$S$1,K10,0),IF(L10=$S$1,M10,0),IF(N10=$S$1,O10,0)),"")</f>
        <v>182.5</v>
      </c>
      <c r="Q10" s="38" t="s">
        <v>1</v>
      </c>
      <c r="R10" s="39" t="n">
        <v>130</v>
      </c>
      <c r="S10" s="38" t="s">
        <v>4</v>
      </c>
      <c r="T10" s="39" t="n">
        <v>135</v>
      </c>
      <c r="U10" s="38" t="s">
        <v>4</v>
      </c>
      <c r="V10" s="39" t="n">
        <v>135</v>
      </c>
      <c r="W10" s="40" t="n">
        <f aca="false">IF(OR(R10&lt;&gt;0,T10&lt;&gt;0,V10&lt;&gt;0),MAX(IF(Q10=$S$1,R10,0),IF(S10=$S$1,T10,0),IF(U10=$S$1,V10,0)),"")</f>
        <v>130</v>
      </c>
      <c r="X10" s="38" t="s">
        <v>1</v>
      </c>
      <c r="Y10" s="39" t="n">
        <v>220</v>
      </c>
      <c r="Z10" s="38" t="s">
        <v>4</v>
      </c>
      <c r="AA10" s="39" t="n">
        <v>230</v>
      </c>
      <c r="AB10" s="38" t="s">
        <v>4</v>
      </c>
      <c r="AC10" s="39" t="n">
        <v>235</v>
      </c>
      <c r="AD10" s="40" t="n">
        <f aca="false">IF(OR(Y10&lt;&gt;0,AA10&lt;&gt;0,AC10&lt;&gt;0),MAX(IF(X10=$S$1,Y10,0),IF(Z10=$S$1,AA10,0),IF(AB10=$S$1,AC10,0)),"")</f>
        <v>220</v>
      </c>
      <c r="AE10" s="41" t="n">
        <f aca="false">IF(OR(P10&lt;&gt;"",W10&lt;&gt;"",AD10&lt;&gt;""),IF(AU14,"DSQ",IF(AND(RIGHT(G10,2)="PL"),IF(P10="",0,P10)+IF(W10="",0,W10)+IF(AD10="",0,AD10),IF(AND(RIGHT(G10,2)="BP",W10&lt;&gt;0),W10,0))),"")</f>
        <v>532.5</v>
      </c>
      <c r="AF10" s="42" t="n">
        <f aca="false">IF(AND(AE10&lt;&gt;"",ISNUMBER(AE10)),AG10*AE10,"")</f>
        <v>78.39678</v>
      </c>
      <c r="AG10" s="42" t="n">
        <f aca="false">IF(OR(H10="",H10=0),0, ROUND(100/(VLOOKUP($G10,'[1]IPF GL Formula'!$A$4:$F$11,3,0)-VLOOKUP($G10,'[1]IPF GL Formula'!$A$4:$F$11,4,0)*EXP(-VLOOKUP($G10,'[1]IPF GL Formula'!$A$4:$F$11,5,0)*H10)),6))</f>
        <v>0.147224</v>
      </c>
      <c r="AH10" s="32"/>
      <c r="AI10" s="30" t="n">
        <f aca="false">J13=$S$2</f>
        <v>0</v>
      </c>
      <c r="AJ10" s="30" t="n">
        <f aca="false">L13=$S$2</f>
        <v>1</v>
      </c>
      <c r="AK10" s="30" t="n">
        <f aca="false">N13=$S$2</f>
        <v>1</v>
      </c>
      <c r="AL10" s="30" t="n">
        <f aca="false">Q13=$S$2</f>
        <v>0</v>
      </c>
      <c r="AM10" s="30" t="n">
        <f aca="false">S13=$S$2</f>
        <v>0</v>
      </c>
      <c r="AN10" s="30" t="n">
        <f aca="false">U13=$S$2</f>
        <v>1</v>
      </c>
      <c r="AO10" s="30" t="n">
        <f aca="false">X13=$S$2</f>
        <v>0</v>
      </c>
      <c r="AP10" s="30" t="n">
        <f aca="false">Z13=$S$2</f>
        <v>1</v>
      </c>
      <c r="AQ10" s="30" t="n">
        <f aca="false">AB13=$S$2</f>
        <v>0</v>
      </c>
      <c r="AR10" s="31" t="n">
        <f aca="false">AND(AI10,AJ10,AK10)</f>
        <v>0</v>
      </c>
      <c r="AS10" s="31" t="n">
        <f aca="false">AND(AL10,AM10,AN10)</f>
        <v>0</v>
      </c>
      <c r="AT10" s="31" t="n">
        <f aca="false">AND(AO10,AP10,AQ10)</f>
        <v>0</v>
      </c>
      <c r="AU10" s="31" t="n">
        <f aca="false">OR(AR10,AS10,AT10)</f>
        <v>0</v>
      </c>
      <c r="AV10" s="32"/>
      <c r="AW10" s="32"/>
      <c r="AX10" s="32"/>
      <c r="AY10" s="32"/>
    </row>
    <row r="11" customFormat="false" ht="14.4" hidden="false" customHeight="false" outlineLevel="0" collapsed="false">
      <c r="A11" s="33" t="n">
        <v>3</v>
      </c>
      <c r="B11" s="34" t="n">
        <v>7</v>
      </c>
      <c r="C11" s="16" t="s">
        <v>46</v>
      </c>
      <c r="D11" s="16" t="s">
        <v>47</v>
      </c>
      <c r="E11" s="16" t="s">
        <v>48</v>
      </c>
      <c r="F11" s="35" t="n">
        <v>2002</v>
      </c>
      <c r="G11" s="36" t="s">
        <v>35</v>
      </c>
      <c r="H11" s="36" t="n">
        <v>73.2</v>
      </c>
      <c r="I11" s="37" t="n">
        <f aca="true">IF(H11="","",VLOOKUP(H11,[1]WeightClasses!$A$2:$E$17,IF(LEFT(G11,1)="F",IF(YEAR(TODAY())-F11&lt;24,4,2),IF(YEAR(TODAY())-F11&lt;24,5,3)),1))</f>
        <v>74</v>
      </c>
      <c r="J11" s="38" t="s">
        <v>4</v>
      </c>
      <c r="K11" s="39" t="n">
        <v>182.5</v>
      </c>
      <c r="L11" s="38" t="s">
        <v>1</v>
      </c>
      <c r="M11" s="39" t="n">
        <v>190</v>
      </c>
      <c r="N11" s="38" t="s">
        <v>4</v>
      </c>
      <c r="O11" s="39" t="n">
        <v>200</v>
      </c>
      <c r="P11" s="40" t="n">
        <f aca="false">IF(OR(K11&lt;&gt;0,M11&lt;&gt;0,O11&lt;&gt;0),MAX(IF(J11=$S$1,K11,0),IF(L11=$S$1,M11,0),IF(N11=$S$1,O11,0)),"")</f>
        <v>190</v>
      </c>
      <c r="Q11" s="38" t="s">
        <v>1</v>
      </c>
      <c r="R11" s="39" t="n">
        <v>100</v>
      </c>
      <c r="S11" s="38" t="s">
        <v>1</v>
      </c>
      <c r="T11" s="39" t="n">
        <v>105</v>
      </c>
      <c r="U11" s="38" t="s">
        <v>1</v>
      </c>
      <c r="V11" s="39" t="n">
        <v>107.5</v>
      </c>
      <c r="W11" s="40" t="n">
        <f aca="false">IF(OR(R11&lt;&gt;0,T11&lt;&gt;0,V11&lt;&gt;0),MAX(IF(Q11=$S$1,R11,0),IF(S11=$S$1,T11,0),IF(U11=$S$1,V11,0)),"")</f>
        <v>107.5</v>
      </c>
      <c r="X11" s="38" t="s">
        <v>1</v>
      </c>
      <c r="Y11" s="39" t="n">
        <v>195</v>
      </c>
      <c r="Z11" s="38" t="s">
        <v>1</v>
      </c>
      <c r="AA11" s="39" t="n">
        <v>205</v>
      </c>
      <c r="AB11" s="38" t="s">
        <v>1</v>
      </c>
      <c r="AC11" s="39" t="n">
        <v>212.5</v>
      </c>
      <c r="AD11" s="40" t="n">
        <f aca="false">IF(OR(Y11&lt;&gt;0,AA11&lt;&gt;0,AC11&lt;&gt;0),MAX(IF(X11=$S$1,Y11,0),IF(Z11=$S$1,AA11,0),IF(AB11=$S$1,AC11,0)),"")</f>
        <v>212.5</v>
      </c>
      <c r="AE11" s="41" t="n">
        <f aca="false">IF(OR(P11&lt;&gt;"",W11&lt;&gt;"",AD11&lt;&gt;""),IF(AU15,"DSQ",IF(AND(RIGHT(G11,2)="PL"),IF(P11="",0,P11)+IF(W11="",0,W11)+IF(AD11="",0,AD11),IF(AND(RIGHT(G11,2)="BP",W11&lt;&gt;0),W11,0))),"")</f>
        <v>510</v>
      </c>
      <c r="AF11" s="42" t="n">
        <f aca="false">IF(AND(AE11&lt;&gt;"",ISNUMBER(AE11)),AG11*AE11,"")</f>
        <v>75.29691</v>
      </c>
      <c r="AG11" s="42" t="n">
        <f aca="false">IF(OR(H11="",H11=0),0, ROUND(100/(VLOOKUP($G11,'[1]IPF GL Formula'!$A$4:$F$11,3,0)-VLOOKUP($G11,'[1]IPF GL Formula'!$A$4:$F$11,4,0)*EXP(-VLOOKUP($G11,'[1]IPF GL Formula'!$A$4:$F$11,5,0)*H11)),6))</f>
        <v>0.147641</v>
      </c>
      <c r="AH11" s="32"/>
      <c r="AI11" s="30" t="n">
        <f aca="false">J12=$S$2</f>
        <v>0</v>
      </c>
      <c r="AJ11" s="30" t="n">
        <f aca="false">L12=$S$2</f>
        <v>0</v>
      </c>
      <c r="AK11" s="30" t="n">
        <f aca="false">N12=$S$2</f>
        <v>1</v>
      </c>
      <c r="AL11" s="30" t="n">
        <f aca="false">Q12=$S$2</f>
        <v>0</v>
      </c>
      <c r="AM11" s="30" t="n">
        <f aca="false">S12=$S$2</f>
        <v>0</v>
      </c>
      <c r="AN11" s="30" t="n">
        <f aca="false">U12=$S$2</f>
        <v>0</v>
      </c>
      <c r="AO11" s="30" t="n">
        <f aca="false">X12=$S$2</f>
        <v>0</v>
      </c>
      <c r="AP11" s="30" t="n">
        <f aca="false">Z12=$S$2</f>
        <v>0</v>
      </c>
      <c r="AQ11" s="30" t="n">
        <f aca="false">AB12=$S$2</f>
        <v>0</v>
      </c>
      <c r="AR11" s="31" t="n">
        <f aca="false">AND(AI11,AJ11,AK11)</f>
        <v>0</v>
      </c>
      <c r="AS11" s="31" t="n">
        <f aca="false">AND(AL11,AM11,AN11)</f>
        <v>0</v>
      </c>
      <c r="AT11" s="31" t="n">
        <f aca="false">AND(AO11,AP11,AQ11)</f>
        <v>0</v>
      </c>
      <c r="AU11" s="31" t="n">
        <f aca="false">OR(AR11,AS11,AT11)</f>
        <v>0</v>
      </c>
      <c r="AV11" s="32"/>
      <c r="AW11" s="32"/>
      <c r="AX11" s="32"/>
      <c r="AY11" s="32"/>
    </row>
    <row r="12" customFormat="false" ht="14.4" hidden="false" customHeight="false" outlineLevel="0" collapsed="false">
      <c r="A12" s="33" t="n">
        <v>4</v>
      </c>
      <c r="B12" s="34" t="n">
        <v>4</v>
      </c>
      <c r="C12" s="16" t="s">
        <v>49</v>
      </c>
      <c r="D12" s="16" t="s">
        <v>50</v>
      </c>
      <c r="E12" s="16" t="s">
        <v>51</v>
      </c>
      <c r="F12" s="35" t="n">
        <v>1972</v>
      </c>
      <c r="G12" s="36" t="s">
        <v>35</v>
      </c>
      <c r="H12" s="36" t="n">
        <v>72.7</v>
      </c>
      <c r="I12" s="37" t="n">
        <f aca="true">IF(H12="","",VLOOKUP(H12,[1]WeightClasses!$A$2:$E$17,IF(LEFT(G12,1)="F",IF(YEAR(TODAY())-F12&lt;24,4,2),IF(YEAR(TODAY())-F12&lt;24,5,3)),1))</f>
        <v>74</v>
      </c>
      <c r="J12" s="38" t="s">
        <v>1</v>
      </c>
      <c r="K12" s="39" t="n">
        <v>160</v>
      </c>
      <c r="L12" s="38" t="s">
        <v>1</v>
      </c>
      <c r="M12" s="39" t="n">
        <v>172.5</v>
      </c>
      <c r="N12" s="38" t="s">
        <v>4</v>
      </c>
      <c r="O12" s="39" t="n">
        <v>175</v>
      </c>
      <c r="P12" s="40" t="n">
        <f aca="false">IF(OR(K12&lt;&gt;0,M12&lt;&gt;0,O12&lt;&gt;0),MAX(IF(J12=$S$1,K12,0),IF(L12=$S$1,M12,0),IF(N12=$S$1,O12,0)),"")</f>
        <v>172.5</v>
      </c>
      <c r="Q12" s="38" t="s">
        <v>1</v>
      </c>
      <c r="R12" s="39" t="n">
        <v>100</v>
      </c>
      <c r="S12" s="38" t="s">
        <v>1</v>
      </c>
      <c r="T12" s="39" t="n">
        <v>105</v>
      </c>
      <c r="U12" s="38" t="s">
        <v>1</v>
      </c>
      <c r="V12" s="39" t="n">
        <v>110</v>
      </c>
      <c r="W12" s="40" t="n">
        <f aca="false">IF(OR(R12&lt;&gt;0,T12&lt;&gt;0,V12&lt;&gt;0),MAX(IF(Q12=$S$1,R12,0),IF(S12=$S$1,T12,0),IF(U12=$S$1,V12,0)),"")</f>
        <v>110</v>
      </c>
      <c r="X12" s="38" t="s">
        <v>1</v>
      </c>
      <c r="Y12" s="39" t="n">
        <v>190</v>
      </c>
      <c r="Z12" s="38" t="s">
        <v>1</v>
      </c>
      <c r="AA12" s="39" t="n">
        <v>205</v>
      </c>
      <c r="AB12" s="38" t="s">
        <v>1</v>
      </c>
      <c r="AC12" s="39" t="n">
        <v>210</v>
      </c>
      <c r="AD12" s="40" t="n">
        <f aca="false">IF(OR(Y12&lt;&gt;0,AA12&lt;&gt;0,AC12&lt;&gt;0),MAX(IF(X12=$S$1,Y12,0),IF(Z12=$S$1,AA12,0),IF(AB12=$S$1,AC12,0)),"")</f>
        <v>210</v>
      </c>
      <c r="AE12" s="41" t="n">
        <f aca="false">IF(OR(P12&lt;&gt;"",W12&lt;&gt;"",AD12&lt;&gt;""),IF(AU11,"DSQ",IF(AND(RIGHT(G12,2)="PL"),IF(P12="",0,P12)+IF(W12="",0,W12)+IF(AD12="",0,AD12),IF(AND(RIGHT(G12,2)="BP",W12&lt;&gt;0),W12,0))),"")</f>
        <v>492.5</v>
      </c>
      <c r="AF12" s="42" t="n">
        <f aca="false">IF(AND(AE12&lt;&gt;"",ISNUMBER(AE12)),AG12*AE12,"")</f>
        <v>72.9732325</v>
      </c>
      <c r="AG12" s="42" t="n">
        <f aca="false">IF(OR(H12="",H12=0),0, ROUND(100/(VLOOKUP($G12,'[1]IPF GL Formula'!$A$4:$F$11,3,0)-VLOOKUP($G12,'[1]IPF GL Formula'!$A$4:$F$11,4,0)*EXP(-VLOOKUP($G12,'[1]IPF GL Formula'!$A$4:$F$11,5,0)*H12)),6))</f>
        <v>0.148169</v>
      </c>
      <c r="AH12" s="32"/>
      <c r="AI12" s="30" t="n">
        <f aca="false">J9=$S$2</f>
        <v>0</v>
      </c>
      <c r="AJ12" s="30" t="n">
        <f aca="false">L9=$S$2</f>
        <v>1</v>
      </c>
      <c r="AK12" s="30" t="n">
        <f aca="false">N9=$S$2</f>
        <v>1</v>
      </c>
      <c r="AL12" s="30" t="n">
        <f aca="false">Q9=$S$2</f>
        <v>0</v>
      </c>
      <c r="AM12" s="30" t="n">
        <f aca="false">S9=$S$2</f>
        <v>0</v>
      </c>
      <c r="AN12" s="30" t="n">
        <f aca="false">U9=$S$2</f>
        <v>1</v>
      </c>
      <c r="AO12" s="30" t="n">
        <f aca="false">X9=$S$2</f>
        <v>0</v>
      </c>
      <c r="AP12" s="30" t="n">
        <f aca="false">Z9=$S$2</f>
        <v>0</v>
      </c>
      <c r="AQ12" s="30" t="n">
        <f aca="false">AB9=$S$2</f>
        <v>1</v>
      </c>
      <c r="AR12" s="31" t="n">
        <f aca="false">AND(AI12,AJ12,AK12)</f>
        <v>0</v>
      </c>
      <c r="AS12" s="31" t="n">
        <f aca="false">AND(AL12,AM12,AN12)</f>
        <v>0</v>
      </c>
      <c r="AT12" s="31" t="n">
        <f aca="false">AND(AO12,AP12,AQ12)</f>
        <v>0</v>
      </c>
      <c r="AU12" s="31" t="n">
        <f aca="false">OR(AR12,AS12,AT12)</f>
        <v>0</v>
      </c>
      <c r="AV12" s="32"/>
      <c r="AW12" s="32"/>
      <c r="AX12" s="32"/>
      <c r="AY12" s="32"/>
    </row>
    <row r="13" customFormat="false" ht="14.4" hidden="false" customHeight="false" outlineLevel="0" collapsed="false">
      <c r="A13" s="33" t="n">
        <v>5</v>
      </c>
      <c r="B13" s="34" t="n">
        <v>3</v>
      </c>
      <c r="C13" s="16" t="s">
        <v>52</v>
      </c>
      <c r="D13" s="16" t="s">
        <v>53</v>
      </c>
      <c r="E13" s="16" t="s">
        <v>51</v>
      </c>
      <c r="F13" s="35" t="n">
        <v>2002</v>
      </c>
      <c r="G13" s="36" t="s">
        <v>35</v>
      </c>
      <c r="H13" s="36" t="n">
        <v>72.95</v>
      </c>
      <c r="I13" s="37" t="n">
        <f aca="true">IF(H13="","",VLOOKUP(H13,[1]WeightClasses!$A$2:$E$17,IF(LEFT(G13,1)="F",IF(YEAR(TODAY())-F13&lt;24,4,2),IF(YEAR(TODAY())-F13&lt;24,5,3)),1))</f>
        <v>74</v>
      </c>
      <c r="J13" s="38" t="s">
        <v>1</v>
      </c>
      <c r="K13" s="39" t="n">
        <v>182.5</v>
      </c>
      <c r="L13" s="38" t="s">
        <v>4</v>
      </c>
      <c r="M13" s="39" t="n">
        <v>192.5</v>
      </c>
      <c r="N13" s="38" t="s">
        <v>4</v>
      </c>
      <c r="O13" s="39" t="n">
        <v>192.5</v>
      </c>
      <c r="P13" s="40" t="n">
        <f aca="false">IF(OR(K13&lt;&gt;0,M13&lt;&gt;0,O13&lt;&gt;0),MAX(IF(J13=$S$1,K13,0),IF(L13=$S$1,M13,0),IF(N13=$S$1,O13,0)),"")</f>
        <v>182.5</v>
      </c>
      <c r="Q13" s="38" t="s">
        <v>1</v>
      </c>
      <c r="R13" s="39" t="n">
        <v>95</v>
      </c>
      <c r="S13" s="38" t="s">
        <v>1</v>
      </c>
      <c r="T13" s="39" t="n">
        <v>100</v>
      </c>
      <c r="U13" s="38" t="s">
        <v>4</v>
      </c>
      <c r="V13" s="39" t="n">
        <v>105</v>
      </c>
      <c r="W13" s="40" t="n">
        <f aca="false">IF(OR(R13&lt;&gt;0,T13&lt;&gt;0,V13&lt;&gt;0),MAX(IF(Q13=$S$1,R13,0),IF(S13=$S$1,T13,0),IF(U13=$S$1,V13,0)),"")</f>
        <v>100</v>
      </c>
      <c r="X13" s="38" t="s">
        <v>1</v>
      </c>
      <c r="Y13" s="39" t="n">
        <v>190</v>
      </c>
      <c r="Z13" s="38" t="s">
        <v>4</v>
      </c>
      <c r="AA13" s="39" t="n">
        <v>200</v>
      </c>
      <c r="AB13" s="38" t="s">
        <v>1</v>
      </c>
      <c r="AC13" s="39" t="n">
        <v>200</v>
      </c>
      <c r="AD13" s="40" t="n">
        <f aca="false">IF(OR(Y13&lt;&gt;0,AA13&lt;&gt;0,AC13&lt;&gt;0),MAX(IF(X13=$S$1,Y13,0),IF(Z13=$S$1,AA13,0),IF(AB13=$S$1,AC13,0)),"")</f>
        <v>200</v>
      </c>
      <c r="AE13" s="41" t="n">
        <f aca="false">IF(OR(P13&lt;&gt;"",W13&lt;&gt;"",AD13&lt;&gt;""),IF(AU10,"DSQ",IF(AND(RIGHT(G13,2)="PL"),IF(P13="",0,P13)+IF(W13="",0,W13)+IF(AD13="",0,AD13),IF(AND(RIGHT(G13,2)="BP",W13&lt;&gt;0),W13,0))),"")</f>
        <v>482.5</v>
      </c>
      <c r="AF13" s="42" t="n">
        <f aca="false">IF(AND(AE13&lt;&gt;"",ISNUMBER(AE13)),AG13*AE13,"")</f>
        <v>71.36368</v>
      </c>
      <c r="AG13" s="42" t="n">
        <f aca="false">IF(OR(H13="",H13=0),0, ROUND(100/(VLOOKUP($G13,'[1]IPF GL Formula'!$A$4:$F$11,3,0)-VLOOKUP($G13,'[1]IPF GL Formula'!$A$4:$F$11,4,0)*EXP(-VLOOKUP($G13,'[1]IPF GL Formula'!$A$4:$F$11,5,0)*H13)),6))</f>
        <v>0.147904</v>
      </c>
      <c r="AH13" s="32"/>
      <c r="AI13" s="30" t="n">
        <f aca="false">J10=$S$2</f>
        <v>0</v>
      </c>
      <c r="AJ13" s="30" t="n">
        <f aca="false">L10=$S$2</f>
        <v>0</v>
      </c>
      <c r="AK13" s="30" t="n">
        <f aca="false">N10=$S$2</f>
        <v>1</v>
      </c>
      <c r="AL13" s="30" t="n">
        <f aca="false">Q10=$S$2</f>
        <v>0</v>
      </c>
      <c r="AM13" s="30" t="n">
        <f aca="false">S10=$S$2</f>
        <v>1</v>
      </c>
      <c r="AN13" s="30" t="n">
        <f aca="false">U10=$S$2</f>
        <v>1</v>
      </c>
      <c r="AO13" s="30" t="n">
        <f aca="false">X10=$S$2</f>
        <v>0</v>
      </c>
      <c r="AP13" s="30" t="n">
        <f aca="false">Z10=$S$2</f>
        <v>1</v>
      </c>
      <c r="AQ13" s="30" t="n">
        <f aca="false">AB10=$S$2</f>
        <v>1</v>
      </c>
      <c r="AR13" s="31" t="n">
        <f aca="false">AND(AI13,AJ13,AK13)</f>
        <v>0</v>
      </c>
      <c r="AS13" s="31" t="n">
        <f aca="false">AND(AL13,AM13,AN13)</f>
        <v>0</v>
      </c>
      <c r="AT13" s="31" t="n">
        <f aca="false">AND(AO13,AP13,AQ13)</f>
        <v>0</v>
      </c>
      <c r="AU13" s="31" t="n">
        <f aca="false">OR(AR13,AS13,AT13)</f>
        <v>0</v>
      </c>
      <c r="AV13" s="32"/>
      <c r="AW13" s="32"/>
      <c r="AX13" s="32"/>
      <c r="AY13" s="32"/>
    </row>
    <row r="14" customFormat="false" ht="14.4" hidden="false" customHeight="false" outlineLevel="0" collapsed="false">
      <c r="A14" s="33"/>
      <c r="B14" s="34"/>
      <c r="C14" s="17" t="s">
        <v>54</v>
      </c>
      <c r="D14" s="16"/>
      <c r="E14" s="16"/>
      <c r="F14" s="35"/>
      <c r="G14" s="36"/>
      <c r="H14" s="36"/>
      <c r="I14" s="37" t="str">
        <f aca="true">IF(H14="","",VLOOKUP(H14,[1]WeightClasses!$A$2:$E$17,IF(LEFT(G14,1)="F",IF(YEAR(TODAY())-F14&lt;24,4,2),IF(YEAR(TODAY())-F14&lt;24,5,3)),1))</f>
        <v/>
      </c>
      <c r="J14" s="38"/>
      <c r="K14" s="39"/>
      <c r="L14" s="38"/>
      <c r="M14" s="39"/>
      <c r="N14" s="38"/>
      <c r="O14" s="39"/>
      <c r="P14" s="40" t="str">
        <f aca="false">IF(OR(K14&lt;&gt;0,M14&lt;&gt;0,O14&lt;&gt;0),MAX(IF(J14=$S$1,K14,0),IF(L14=$S$1,M14,0),IF(N14=$S$1,O14,0)),"")</f>
        <v/>
      </c>
      <c r="Q14" s="38"/>
      <c r="R14" s="39"/>
      <c r="S14" s="38"/>
      <c r="T14" s="39"/>
      <c r="U14" s="38"/>
      <c r="V14" s="39"/>
      <c r="W14" s="40" t="str">
        <f aca="false">IF(OR(R14&lt;&gt;0,T14&lt;&gt;0,V14&lt;&gt;0),MAX(IF(Q14=$S$1,R14,0),IF(S14=$S$1,T14,0),IF(U14=$S$1,V14,0)),"")</f>
        <v/>
      </c>
      <c r="X14" s="38"/>
      <c r="Y14" s="39"/>
      <c r="Z14" s="38"/>
      <c r="AA14" s="39"/>
      <c r="AB14" s="38"/>
      <c r="AC14" s="39"/>
      <c r="AD14" s="40" t="str">
        <f aca="false">IF(OR(Y14&lt;&gt;0,AA14&lt;&gt;0,AC14&lt;&gt;0),MAX(IF(X14=$S$1,Y14,0),IF(Z14=$S$1,AA14,0),IF(AB14=$S$1,AC14,0)),"")</f>
        <v/>
      </c>
      <c r="AE14" s="41" t="str">
        <f aca="false">IF(OR(P14&lt;&gt;"",W14&lt;&gt;"",AD14&lt;&gt;""),IF(AU16,"DSQ",IF(AND(RIGHT(G14,2)="PL"),IF(P14="",0,P14)+IF(W14="",0,W14)+IF(AD14="",0,AD14),IF(AND(RIGHT(G14,2)="BP",W14&lt;&gt;0),W14,0))),"")</f>
        <v/>
      </c>
      <c r="AF14" s="42" t="str">
        <f aca="false">IF(AND(AE14&lt;&gt;"",ISNUMBER(AE14)),AG14*AE14,"")</f>
        <v/>
      </c>
      <c r="AG14" s="42" t="n">
        <f aca="false">IF(OR(H14="",H14=0),0, ROUND(100/(VLOOKUP($G14,'[1]IPF GL Formula'!$A$4:$F$11,3,0)-VLOOKUP($G14,'[1]IPF GL Formula'!$A$4:$F$11,4,0)*EXP(-VLOOKUP($G14,'[1]IPF GL Formula'!$A$4:$F$11,5,0)*H14)),6))</f>
        <v>0</v>
      </c>
      <c r="AH14" s="32"/>
      <c r="AI14" s="30" t="n">
        <f aca="false">J11=$S$2</f>
        <v>1</v>
      </c>
      <c r="AJ14" s="30" t="n">
        <f aca="false">L11=$S$2</f>
        <v>0</v>
      </c>
      <c r="AK14" s="30" t="n">
        <f aca="false">N11=$S$2</f>
        <v>1</v>
      </c>
      <c r="AL14" s="30" t="n">
        <f aca="false">Q11=$S$2</f>
        <v>0</v>
      </c>
      <c r="AM14" s="30" t="n">
        <f aca="false">S11=$S$2</f>
        <v>0</v>
      </c>
      <c r="AN14" s="30" t="n">
        <f aca="false">U11=$S$2</f>
        <v>0</v>
      </c>
      <c r="AO14" s="30" t="n">
        <f aca="false">X11=$S$2</f>
        <v>0</v>
      </c>
      <c r="AP14" s="30" t="n">
        <f aca="false">Z11=$S$2</f>
        <v>0</v>
      </c>
      <c r="AQ14" s="30" t="n">
        <f aca="false">AB11=$S$2</f>
        <v>0</v>
      </c>
      <c r="AR14" s="31" t="n">
        <f aca="false">AND(AI14,AJ14,AK14)</f>
        <v>0</v>
      </c>
      <c r="AS14" s="31" t="n">
        <f aca="false">AND(AL14,AM14,AN14)</f>
        <v>0</v>
      </c>
      <c r="AT14" s="31" t="n">
        <f aca="false">AND(AO14,AP14,AQ14)</f>
        <v>0</v>
      </c>
      <c r="AU14" s="31" t="n">
        <f aca="false">OR(AR14,AS14,AT14)</f>
        <v>0</v>
      </c>
      <c r="AV14" s="32"/>
      <c r="AW14" s="32"/>
      <c r="AX14" s="32"/>
      <c r="AY14" s="32"/>
    </row>
    <row r="15" customFormat="false" ht="14.4" hidden="false" customHeight="false" outlineLevel="0" collapsed="false">
      <c r="A15" s="33" t="n">
        <v>1</v>
      </c>
      <c r="B15" s="34" t="n">
        <v>12</v>
      </c>
      <c r="C15" s="16" t="s">
        <v>55</v>
      </c>
      <c r="D15" s="16" t="s">
        <v>56</v>
      </c>
      <c r="E15" s="16" t="s">
        <v>45</v>
      </c>
      <c r="F15" s="35" t="n">
        <v>1992</v>
      </c>
      <c r="G15" s="36" t="s">
        <v>35</v>
      </c>
      <c r="H15" s="36" t="n">
        <v>82.3</v>
      </c>
      <c r="I15" s="37" t="n">
        <f aca="true">IF(H15="","",VLOOKUP(H15,[1]WeightClasses!$A$2:$E$17,IF(LEFT(G15,1)="F",IF(YEAR(TODAY())-F15&lt;24,4,2),IF(YEAR(TODAY())-F15&lt;24,5,3)),1))</f>
        <v>83</v>
      </c>
      <c r="J15" s="38" t="s">
        <v>1</v>
      </c>
      <c r="K15" s="39" t="n">
        <v>210</v>
      </c>
      <c r="L15" s="38" t="s">
        <v>1</v>
      </c>
      <c r="M15" s="39" t="n">
        <v>220</v>
      </c>
      <c r="N15" s="38" t="s">
        <v>1</v>
      </c>
      <c r="O15" s="39" t="n">
        <v>225</v>
      </c>
      <c r="P15" s="40" t="n">
        <f aca="false">IF(OR(K15&lt;&gt;0,M15&lt;&gt;0,O15&lt;&gt;0),MAX(IF(J15=$S$1,K15,0),IF(L15=$S$1,M15,0),IF(N15=$S$1,O15,0)),"")</f>
        <v>225</v>
      </c>
      <c r="Q15" s="38" t="s">
        <v>4</v>
      </c>
      <c r="R15" s="39" t="n">
        <v>140</v>
      </c>
      <c r="S15" s="38" t="s">
        <v>1</v>
      </c>
      <c r="T15" s="39" t="n">
        <v>140</v>
      </c>
      <c r="U15" s="38" t="s">
        <v>1</v>
      </c>
      <c r="V15" s="39" t="n">
        <v>145</v>
      </c>
      <c r="W15" s="40" t="n">
        <f aca="false">IF(OR(R15&lt;&gt;0,T15&lt;&gt;0,V15&lt;&gt;0),MAX(IF(Q15=$S$1,R15,0),IF(S15=$S$1,T15,0),IF(U15=$S$1,V15,0)),"")</f>
        <v>145</v>
      </c>
      <c r="X15" s="38" t="s">
        <v>1</v>
      </c>
      <c r="Y15" s="39" t="n">
        <v>245</v>
      </c>
      <c r="Z15" s="38" t="s">
        <v>1</v>
      </c>
      <c r="AA15" s="39" t="n">
        <v>255</v>
      </c>
      <c r="AB15" s="38" t="s">
        <v>1</v>
      </c>
      <c r="AC15" s="39" t="n">
        <v>262.5</v>
      </c>
      <c r="AD15" s="40" t="n">
        <f aca="false">IF(OR(Y15&lt;&gt;0,AA15&lt;&gt;0,AC15&lt;&gt;0),MAX(IF(X15=$S$1,Y15,0),IF(Z15=$S$1,AA15,0),IF(AB15=$S$1,AC15,0)),"")</f>
        <v>262.5</v>
      </c>
      <c r="AE15" s="41" t="n">
        <f aca="false">IF(OR(P15&lt;&gt;"",W15&lt;&gt;"",AD15&lt;&gt;""),IF(AU20,"DSQ",IF(AND(RIGHT(G15,2)="PL"),IF(P15="",0,P15)+IF(W15="",0,W15)+IF(AD15="",0,AD15),IF(AND(RIGHT(G15,2)="BP",W15&lt;&gt;0),W15,0))),"")</f>
        <v>632.5</v>
      </c>
      <c r="AF15" s="42" t="n">
        <f aca="false">IF(AND(AE15&lt;&gt;"",ISNUMBER(AE15)),AG15*AE15,"")</f>
        <v>87.9307825</v>
      </c>
      <c r="AG15" s="42" t="n">
        <f aca="false">IF(OR(H15="",H15=0),0, ROUND(100/(VLOOKUP($G15,'[1]IPF GL Formula'!$A$4:$F$11,3,0)-VLOOKUP($G15,'[1]IPF GL Formula'!$A$4:$F$11,4,0)*EXP(-VLOOKUP($G15,'[1]IPF GL Formula'!$A$4:$F$11,5,0)*H15)),6))</f>
        <v>0.139021</v>
      </c>
      <c r="AH15" s="32"/>
      <c r="AI15" s="30" t="n">
        <f aca="false">J14=$S$2</f>
        <v>0</v>
      </c>
      <c r="AJ15" s="30" t="n">
        <f aca="false">L14=$S$2</f>
        <v>0</v>
      </c>
      <c r="AK15" s="30" t="n">
        <f aca="false">N14=$S$2</f>
        <v>0</v>
      </c>
      <c r="AL15" s="30" t="n">
        <f aca="false">Q14=$S$2</f>
        <v>0</v>
      </c>
      <c r="AM15" s="30" t="n">
        <f aca="false">S14=$S$2</f>
        <v>0</v>
      </c>
      <c r="AN15" s="30" t="n">
        <f aca="false">U14=$S$2</f>
        <v>0</v>
      </c>
      <c r="AO15" s="30" t="n">
        <f aca="false">X14=$S$2</f>
        <v>0</v>
      </c>
      <c r="AP15" s="30" t="n">
        <f aca="false">Z14=$S$2</f>
        <v>0</v>
      </c>
      <c r="AQ15" s="30" t="n">
        <f aca="false">AB14=$S$2</f>
        <v>0</v>
      </c>
      <c r="AR15" s="31" t="n">
        <f aca="false">AND(AI15,AJ15,AK15)</f>
        <v>0</v>
      </c>
      <c r="AS15" s="31" t="n">
        <f aca="false">AND(AL15,AM15,AN15)</f>
        <v>0</v>
      </c>
      <c r="AT15" s="31" t="n">
        <f aca="false">AND(AO15,AP15,AQ15)</f>
        <v>0</v>
      </c>
      <c r="AU15" s="31" t="n">
        <f aca="false">OR(AR15,AS15,AT15)</f>
        <v>0</v>
      </c>
      <c r="AV15" s="32"/>
      <c r="AW15" s="32"/>
      <c r="AX15" s="32"/>
      <c r="AY15" s="32"/>
    </row>
    <row r="16" customFormat="false" ht="14.4" hidden="false" customHeight="false" outlineLevel="0" collapsed="false">
      <c r="A16" s="33" t="n">
        <v>2</v>
      </c>
      <c r="B16" s="34" t="n">
        <v>9</v>
      </c>
      <c r="C16" s="16" t="s">
        <v>57</v>
      </c>
      <c r="D16" s="16" t="s">
        <v>58</v>
      </c>
      <c r="E16" s="16" t="s">
        <v>59</v>
      </c>
      <c r="F16" s="35" t="n">
        <v>1988</v>
      </c>
      <c r="G16" s="36" t="s">
        <v>35</v>
      </c>
      <c r="H16" s="36" t="n">
        <v>82.35</v>
      </c>
      <c r="I16" s="37" t="n">
        <f aca="true">IF(H16="","",VLOOKUP(H16,[1]WeightClasses!$A$2:$E$17,IF(LEFT(G16,1)="F",IF(YEAR(TODAY())-F16&lt;24,4,2),IF(YEAR(TODAY())-F16&lt;24,5,3)),1))</f>
        <v>83</v>
      </c>
      <c r="J16" s="38" t="s">
        <v>1</v>
      </c>
      <c r="K16" s="39" t="n">
        <v>210</v>
      </c>
      <c r="L16" s="38" t="s">
        <v>4</v>
      </c>
      <c r="M16" s="39" t="n">
        <v>220</v>
      </c>
      <c r="N16" s="38" t="s">
        <v>1</v>
      </c>
      <c r="O16" s="39" t="n">
        <v>220</v>
      </c>
      <c r="P16" s="40" t="n">
        <f aca="false">IF(OR(K16&lt;&gt;0,M16&lt;&gt;0,O16&lt;&gt;0),MAX(IF(J16=$S$1,K16,0),IF(L16=$S$1,M16,0),IF(N16=$S$1,O16,0)),"")</f>
        <v>220</v>
      </c>
      <c r="Q16" s="38" t="s">
        <v>1</v>
      </c>
      <c r="R16" s="39" t="n">
        <v>127.5</v>
      </c>
      <c r="S16" s="38" t="s">
        <v>4</v>
      </c>
      <c r="T16" s="39" t="n">
        <v>132.5</v>
      </c>
      <c r="U16" s="38" t="s">
        <v>4</v>
      </c>
      <c r="V16" s="39" t="n">
        <v>132.5</v>
      </c>
      <c r="W16" s="40" t="n">
        <f aca="false">IF(OR(R16&lt;&gt;0,T16&lt;&gt;0,V16&lt;&gt;0),MAX(IF(Q16=$S$1,R16,0),IF(S16=$S$1,T16,0),IF(U16=$S$1,V16,0)),"")</f>
        <v>127.5</v>
      </c>
      <c r="X16" s="38" t="s">
        <v>1</v>
      </c>
      <c r="Y16" s="39" t="n">
        <v>265</v>
      </c>
      <c r="Z16" s="38" t="s">
        <v>1</v>
      </c>
      <c r="AA16" s="39" t="n">
        <v>280</v>
      </c>
      <c r="AB16" s="38" t="s">
        <v>4</v>
      </c>
      <c r="AC16" s="39" t="n">
        <v>290.5</v>
      </c>
      <c r="AD16" s="40" t="n">
        <f aca="false">IF(OR(Y16&lt;&gt;0,AA16&lt;&gt;0,AC16&lt;&gt;0),MAX(IF(X16=$S$1,Y16,0),IF(Z16=$S$1,AA16,0),IF(AB16=$S$1,AC16,0)),"")</f>
        <v>280</v>
      </c>
      <c r="AE16" s="41" t="n">
        <f aca="false">IF(OR(P16&lt;&gt;"",W16&lt;&gt;"",AD16&lt;&gt;""),IF(AU21,"DSQ",IF(AND(RIGHT(G16,2)="PL"),IF(P16="",0,P16)+IF(W16="",0,W16)+IF(AD16="",0,AD16),IF(AND(RIGHT(G16,2)="BP",W16&lt;&gt;0),W16,0))),"")</f>
        <v>627.5</v>
      </c>
      <c r="AF16" s="42" t="n">
        <f aca="false">IF(AND(AE16&lt;&gt;"",ISNUMBER(AE16)),AG16*AE16,"")</f>
        <v>87.208695</v>
      </c>
      <c r="AG16" s="42" t="n">
        <f aca="false">IF(OR(H16="",H16=0),0, ROUND(100/(VLOOKUP($G16,'[1]IPF GL Formula'!$A$4:$F$11,3,0)-VLOOKUP($G16,'[1]IPF GL Formula'!$A$4:$F$11,4,0)*EXP(-VLOOKUP($G16,'[1]IPF GL Formula'!$A$4:$F$11,5,0)*H16)),6))</f>
        <v>0.138978</v>
      </c>
      <c r="AH16" s="32"/>
      <c r="AI16" s="30" t="n">
        <f aca="false">J18=$S$2</f>
        <v>0</v>
      </c>
      <c r="AJ16" s="30" t="n">
        <f aca="false">L18=$S$2</f>
        <v>0</v>
      </c>
      <c r="AK16" s="30" t="n">
        <f aca="false">N18=$S$2</f>
        <v>0</v>
      </c>
      <c r="AL16" s="30" t="n">
        <f aca="false">Q18=$S$2</f>
        <v>0</v>
      </c>
      <c r="AM16" s="30" t="n">
        <f aca="false">S18=$S$2</f>
        <v>0</v>
      </c>
      <c r="AN16" s="30" t="n">
        <f aca="false">U18=$S$2</f>
        <v>1</v>
      </c>
      <c r="AO16" s="30" t="n">
        <f aca="false">X18=$S$2</f>
        <v>0</v>
      </c>
      <c r="AP16" s="30" t="n">
        <f aca="false">Z18=$S$2</f>
        <v>0</v>
      </c>
      <c r="AQ16" s="30" t="n">
        <f aca="false">AB18=$S$2</f>
        <v>1</v>
      </c>
      <c r="AR16" s="31" t="n">
        <f aca="false">AND(AI16,AJ16,AK16)</f>
        <v>0</v>
      </c>
      <c r="AS16" s="31" t="n">
        <f aca="false">AND(AL16,AM16,AN16)</f>
        <v>0</v>
      </c>
      <c r="AT16" s="31" t="n">
        <f aca="false">AND(AO16,AP16,AQ16)</f>
        <v>0</v>
      </c>
      <c r="AU16" s="31" t="n">
        <f aca="false">OR(AR16,AS16,AT16)</f>
        <v>0</v>
      </c>
      <c r="AV16" s="32"/>
      <c r="AW16" s="32"/>
      <c r="AX16" s="32"/>
      <c r="AY16" s="32"/>
    </row>
    <row r="17" customFormat="false" ht="14.4" hidden="false" customHeight="false" outlineLevel="0" collapsed="false">
      <c r="A17" s="33" t="n">
        <v>3</v>
      </c>
      <c r="B17" s="34" t="n">
        <v>10</v>
      </c>
      <c r="C17" s="16" t="s">
        <v>60</v>
      </c>
      <c r="D17" s="16" t="s">
        <v>61</v>
      </c>
      <c r="E17" s="16" t="s">
        <v>62</v>
      </c>
      <c r="F17" s="35" t="n">
        <v>1995</v>
      </c>
      <c r="G17" s="36" t="s">
        <v>35</v>
      </c>
      <c r="H17" s="36" t="n">
        <v>82.4</v>
      </c>
      <c r="I17" s="37" t="n">
        <f aca="true">IF(H17="","",VLOOKUP(H17,[1]WeightClasses!$A$2:$E$17,IF(LEFT(G17,1)="F",IF(YEAR(TODAY())-F17&lt;24,4,2),IF(YEAR(TODAY())-F17&lt;24,5,3)),1))</f>
        <v>83</v>
      </c>
      <c r="J17" s="38" t="s">
        <v>1</v>
      </c>
      <c r="K17" s="39" t="n">
        <v>170</v>
      </c>
      <c r="L17" s="38" t="s">
        <v>1</v>
      </c>
      <c r="M17" s="39" t="n">
        <v>180</v>
      </c>
      <c r="N17" s="38" t="s">
        <v>4</v>
      </c>
      <c r="O17" s="39" t="n">
        <v>185</v>
      </c>
      <c r="P17" s="40" t="n">
        <f aca="false">IF(OR(K17&lt;&gt;0,M17&lt;&gt;0,O17&lt;&gt;0),MAX(IF(J17=$S$1,K17,0),IF(L17=$S$1,M17,0),IF(N17=$S$1,O17,0)),"")</f>
        <v>180</v>
      </c>
      <c r="Q17" s="38" t="s">
        <v>1</v>
      </c>
      <c r="R17" s="39" t="n">
        <v>140</v>
      </c>
      <c r="S17" s="38" t="s">
        <v>1</v>
      </c>
      <c r="T17" s="39" t="n">
        <v>145</v>
      </c>
      <c r="U17" s="38" t="s">
        <v>4</v>
      </c>
      <c r="V17" s="39" t="n">
        <v>150</v>
      </c>
      <c r="W17" s="40" t="n">
        <f aca="false">IF(OR(R17&lt;&gt;0,T17&lt;&gt;0,V17&lt;&gt;0),MAX(IF(Q17=$S$1,R17,0),IF(S17=$S$1,T17,0),IF(U17=$S$1,V17,0)),"")</f>
        <v>145</v>
      </c>
      <c r="X17" s="38" t="s">
        <v>1</v>
      </c>
      <c r="Y17" s="39" t="n">
        <v>220</v>
      </c>
      <c r="Z17" s="38" t="s">
        <v>1</v>
      </c>
      <c r="AA17" s="39" t="n">
        <v>235</v>
      </c>
      <c r="AB17" s="38" t="s">
        <v>1</v>
      </c>
      <c r="AC17" s="39" t="n">
        <v>245</v>
      </c>
      <c r="AD17" s="40" t="n">
        <f aca="false">IF(OR(Y17&lt;&gt;0,AA17&lt;&gt;0,AC17&lt;&gt;0),MAX(IF(X17=$S$1,Y17,0),IF(Z17=$S$1,AA17,0),IF(AB17=$S$1,AC17,0)),"")</f>
        <v>245</v>
      </c>
      <c r="AE17" s="41" t="n">
        <f aca="false">IF(OR(P17&lt;&gt;"",W17&lt;&gt;"",AD17&lt;&gt;""),IF(AU22,"DSQ",IF(AND(RIGHT(G17,2)="PL"),IF(P17="",0,P17)+IF(W17="",0,W17)+IF(AD17="",0,AD17),IF(AND(RIGHT(G17,2)="BP",W17&lt;&gt;0),W17,0))),"")</f>
        <v>570</v>
      </c>
      <c r="AF17" s="42" t="n">
        <f aca="false">IF(AND(AE17&lt;&gt;"",ISNUMBER(AE17)),AG17*AE17,"")</f>
        <v>79.19295</v>
      </c>
      <c r="AG17" s="42" t="n">
        <f aca="false">IF(OR(H17="",H17=0),0, ROUND(100/(VLOOKUP($G17,'[1]IPF GL Formula'!$A$4:$F$11,3,0)-VLOOKUP($G17,'[1]IPF GL Formula'!$A$4:$F$11,4,0)*EXP(-VLOOKUP($G17,'[1]IPF GL Formula'!$A$4:$F$11,5,0)*H17)),6))</f>
        <v>0.138935</v>
      </c>
      <c r="AH17" s="32"/>
      <c r="AI17" s="30" t="n">
        <f aca="false">J19=$S$2</f>
        <v>0</v>
      </c>
      <c r="AJ17" s="30" t="n">
        <f aca="false">L19=$S$2</f>
        <v>0</v>
      </c>
      <c r="AK17" s="30" t="n">
        <f aca="false">N19=$S$2</f>
        <v>1</v>
      </c>
      <c r="AL17" s="30" t="n">
        <f aca="false">Q19=$S$2</f>
        <v>0</v>
      </c>
      <c r="AM17" s="30" t="n">
        <f aca="false">S19=$S$2</f>
        <v>1</v>
      </c>
      <c r="AN17" s="30" t="n">
        <f aca="false">U19=$S$2</f>
        <v>0</v>
      </c>
      <c r="AO17" s="30" t="n">
        <f aca="false">X19=$S$2</f>
        <v>0</v>
      </c>
      <c r="AP17" s="30" t="n">
        <f aca="false">Z19=$S$2</f>
        <v>0</v>
      </c>
      <c r="AQ17" s="30" t="n">
        <f aca="false">AB19=$S$2</f>
        <v>0</v>
      </c>
      <c r="AR17" s="31" t="n">
        <f aca="false">AND(AI17,AJ17,AK17)</f>
        <v>0</v>
      </c>
      <c r="AS17" s="31" t="n">
        <f aca="false">AND(AL17,AM17,AN17)</f>
        <v>0</v>
      </c>
      <c r="AT17" s="31" t="n">
        <f aca="false">AND(AO17,AP17,AQ17)</f>
        <v>0</v>
      </c>
      <c r="AU17" s="31" t="n">
        <f aca="false">OR(AR17,AS17,AT17)</f>
        <v>0</v>
      </c>
      <c r="AV17" s="32"/>
      <c r="AW17" s="32"/>
      <c r="AX17" s="32"/>
      <c r="AY17" s="32"/>
    </row>
    <row r="18" customFormat="false" ht="14.4" hidden="false" customHeight="false" outlineLevel="0" collapsed="false">
      <c r="A18" s="33" t="n">
        <v>4</v>
      </c>
      <c r="B18" s="34" t="n">
        <v>13</v>
      </c>
      <c r="C18" s="16" t="s">
        <v>63</v>
      </c>
      <c r="D18" s="16" t="s">
        <v>64</v>
      </c>
      <c r="E18" s="16" t="s">
        <v>51</v>
      </c>
      <c r="F18" s="35" t="n">
        <v>1991</v>
      </c>
      <c r="G18" s="36" t="s">
        <v>35</v>
      </c>
      <c r="H18" s="36" t="n">
        <v>81.2</v>
      </c>
      <c r="I18" s="37" t="n">
        <f aca="true">IF(H18="","",VLOOKUP(H18,[1]WeightClasses!$A$2:$E$17,IF(LEFT(G18,1)="F",IF(YEAR(TODAY())-F18&lt;24,4,2),IF(YEAR(TODAY())-F18&lt;24,5,3)),1))</f>
        <v>83</v>
      </c>
      <c r="J18" s="38" t="s">
        <v>1</v>
      </c>
      <c r="K18" s="39" t="n">
        <v>180</v>
      </c>
      <c r="L18" s="38" t="s">
        <v>1</v>
      </c>
      <c r="M18" s="39" t="n">
        <v>190</v>
      </c>
      <c r="N18" s="38" t="s">
        <v>1</v>
      </c>
      <c r="O18" s="39" t="n">
        <v>200</v>
      </c>
      <c r="P18" s="40" t="n">
        <f aca="false">IF(OR(K18&lt;&gt;0,M18&lt;&gt;0,O18&lt;&gt;0),MAX(IF(J18=$S$1,K18,0),IF(L18=$S$1,M18,0),IF(N18=$S$1,O18,0)),"")</f>
        <v>200</v>
      </c>
      <c r="Q18" s="38" t="s">
        <v>1</v>
      </c>
      <c r="R18" s="39" t="n">
        <v>127.5</v>
      </c>
      <c r="S18" s="38" t="s">
        <v>1</v>
      </c>
      <c r="T18" s="39" t="n">
        <v>132.5</v>
      </c>
      <c r="U18" s="38" t="s">
        <v>4</v>
      </c>
      <c r="V18" s="39" t="n">
        <v>135</v>
      </c>
      <c r="W18" s="40" t="n">
        <f aca="false">IF(OR(R18&lt;&gt;0,T18&lt;&gt;0,V18&lt;&gt;0),MAX(IF(Q18=$S$1,R18,0),IF(S18=$S$1,T18,0),IF(U18=$S$1,V18,0)),"")</f>
        <v>132.5</v>
      </c>
      <c r="X18" s="38" t="s">
        <v>1</v>
      </c>
      <c r="Y18" s="39" t="n">
        <v>200</v>
      </c>
      <c r="Z18" s="38" t="s">
        <v>1</v>
      </c>
      <c r="AA18" s="39" t="n">
        <v>215</v>
      </c>
      <c r="AB18" s="38" t="s">
        <v>4</v>
      </c>
      <c r="AC18" s="39" t="n">
        <v>225</v>
      </c>
      <c r="AD18" s="40" t="n">
        <f aca="false">IF(OR(Y18&lt;&gt;0,AA18&lt;&gt;0,AC18&lt;&gt;0),MAX(IF(X18=$S$1,Y18,0),IF(Z18=$S$1,AA18,0),IF(AB18=$S$1,AC18,0)),"")</f>
        <v>215</v>
      </c>
      <c r="AE18" s="41" t="n">
        <f aca="false">IF(OR(P18&lt;&gt;"",W18&lt;&gt;"",AD18&lt;&gt;""),IF(AU17,"DSQ",IF(AND(RIGHT(G18,2)="PL"),IF(P18="",0,P18)+IF(W18="",0,W18)+IF(AD18="",0,AD18),IF(AND(RIGHT(G18,2)="BP",W18&lt;&gt;0),W18,0))),"")</f>
        <v>547.5</v>
      </c>
      <c r="AF18" s="42" t="n">
        <f aca="false">IF(AND(AE18&lt;&gt;"",ISNUMBER(AE18)),AG18*AE18,"")</f>
        <v>76.6352175</v>
      </c>
      <c r="AG18" s="42" t="n">
        <f aca="false">IF(OR(H18="",H18=0),0, ROUND(100/(VLOOKUP($G18,'[1]IPF GL Formula'!$A$4:$F$11,3,0)-VLOOKUP($G18,'[1]IPF GL Formula'!$A$4:$F$11,4,0)*EXP(-VLOOKUP($G18,'[1]IPF GL Formula'!$A$4:$F$11,5,0)*H18)),6))</f>
        <v>0.139973</v>
      </c>
      <c r="AH18" s="32"/>
      <c r="AI18" s="30" t="n">
        <f aca="false">J20=$S$2</f>
        <v>0</v>
      </c>
      <c r="AJ18" s="30" t="n">
        <f aca="false">L20=$S$2</f>
        <v>0</v>
      </c>
      <c r="AK18" s="30" t="n">
        <f aca="false">N20=$S$2</f>
        <v>1</v>
      </c>
      <c r="AL18" s="30" t="n">
        <f aca="false">Q20=$S$2</f>
        <v>1</v>
      </c>
      <c r="AM18" s="30" t="n">
        <f aca="false">S20=$S$2</f>
        <v>0</v>
      </c>
      <c r="AN18" s="30" t="n">
        <f aca="false">U20=$S$2</f>
        <v>0</v>
      </c>
      <c r="AO18" s="30" t="n">
        <f aca="false">X20=$S$2</f>
        <v>0</v>
      </c>
      <c r="AP18" s="30" t="n">
        <f aca="false">Z20=$S$2</f>
        <v>0</v>
      </c>
      <c r="AQ18" s="30" t="n">
        <f aca="false">AB20=$S$2</f>
        <v>0</v>
      </c>
      <c r="AR18" s="31" t="n">
        <f aca="false">AND(AI18,AJ18,AK18)</f>
        <v>0</v>
      </c>
      <c r="AS18" s="31" t="n">
        <f aca="false">AND(AL18,AM18,AN18)</f>
        <v>0</v>
      </c>
      <c r="AT18" s="31" t="n">
        <f aca="false">AND(AO18,AP18,AQ18)</f>
        <v>0</v>
      </c>
      <c r="AU18" s="31" t="n">
        <f aca="false">OR(AR18,AS18,AT18)</f>
        <v>0</v>
      </c>
      <c r="AV18" s="32"/>
      <c r="AW18" s="32"/>
      <c r="AX18" s="32"/>
      <c r="AY18" s="32"/>
    </row>
    <row r="19" customFormat="false" ht="14.4" hidden="false" customHeight="false" outlineLevel="0" collapsed="false">
      <c r="A19" s="33" t="n">
        <v>5</v>
      </c>
      <c r="B19" s="34" t="n">
        <v>11</v>
      </c>
      <c r="C19" s="16" t="s">
        <v>65</v>
      </c>
      <c r="D19" s="16" t="s">
        <v>66</v>
      </c>
      <c r="E19" s="16" t="s">
        <v>51</v>
      </c>
      <c r="F19" s="35" t="n">
        <v>1996</v>
      </c>
      <c r="G19" s="36" t="s">
        <v>35</v>
      </c>
      <c r="H19" s="36" t="n">
        <v>81.8</v>
      </c>
      <c r="I19" s="37" t="n">
        <f aca="true">IF(H19="","",VLOOKUP(H19,[1]WeightClasses!$A$2:$E$17,IF(LEFT(G19,1)="F",IF(YEAR(TODAY())-F19&lt;24,4,2),IF(YEAR(TODAY())-F19&lt;24,5,3)),1))</f>
        <v>83</v>
      </c>
      <c r="J19" s="38" t="s">
        <v>1</v>
      </c>
      <c r="K19" s="39" t="n">
        <v>190</v>
      </c>
      <c r="L19" s="38" t="s">
        <v>1</v>
      </c>
      <c r="M19" s="39" t="n">
        <v>200</v>
      </c>
      <c r="N19" s="38" t="s">
        <v>4</v>
      </c>
      <c r="O19" s="39" t="n">
        <v>205</v>
      </c>
      <c r="P19" s="40" t="n">
        <f aca="false">IF(OR(K19&lt;&gt;0,M19&lt;&gt;0,O19&lt;&gt;0),MAX(IF(J19=$S$1,K19,0),IF(L19=$S$1,M19,0),IF(N19=$S$1,O19,0)),"")</f>
        <v>200</v>
      </c>
      <c r="Q19" s="38" t="s">
        <v>1</v>
      </c>
      <c r="R19" s="39" t="n">
        <v>115</v>
      </c>
      <c r="S19" s="38" t="s">
        <v>4</v>
      </c>
      <c r="T19" s="39" t="n">
        <v>120</v>
      </c>
      <c r="U19" s="38" t="s">
        <v>1</v>
      </c>
      <c r="V19" s="39" t="n">
        <v>120</v>
      </c>
      <c r="W19" s="40" t="n">
        <f aca="false">IF(OR(R19&lt;&gt;0,T19&lt;&gt;0,V19&lt;&gt;0),MAX(IF(Q19=$S$1,R19,0),IF(S19=$S$1,T19,0),IF(U19=$S$1,V19,0)),"")</f>
        <v>120</v>
      </c>
      <c r="X19" s="38" t="s">
        <v>1</v>
      </c>
      <c r="Y19" s="39" t="n">
        <v>200</v>
      </c>
      <c r="Z19" s="38" t="s">
        <v>1</v>
      </c>
      <c r="AA19" s="39" t="n">
        <v>210</v>
      </c>
      <c r="AB19" s="38" t="s">
        <v>1</v>
      </c>
      <c r="AC19" s="39" t="n">
        <v>215</v>
      </c>
      <c r="AD19" s="40" t="n">
        <f aca="false">IF(OR(Y19&lt;&gt;0,AA19&lt;&gt;0,AC19&lt;&gt;0),MAX(IF(X19=$S$1,Y19,0),IF(Z19=$S$1,AA19,0),IF(AB19=$S$1,AC19,0)),"")</f>
        <v>215</v>
      </c>
      <c r="AE19" s="41" t="n">
        <f aca="false">IF(OR(P19&lt;&gt;"",W19&lt;&gt;"",AD19&lt;&gt;""),IF(AU18,"DSQ",IF(AND(RIGHT(G19,2)="PL"),IF(P19="",0,P19)+IF(W19="",0,W19)+IF(AD19="",0,AD19),IF(AND(RIGHT(G19,2)="BP",W19&lt;&gt;0),W19,0))),"")</f>
        <v>535</v>
      </c>
      <c r="AF19" s="42" t="n">
        <f aca="false">IF(AND(AE19&lt;&gt;"",ISNUMBER(AE19)),AG19*AE19,"")</f>
        <v>74.606285</v>
      </c>
      <c r="AG19" s="42" t="n">
        <f aca="false">IF(OR(H19="",H19=0),0, ROUND(100/(VLOOKUP($G19,'[1]IPF GL Formula'!$A$4:$F$11,3,0)-VLOOKUP($G19,'[1]IPF GL Formula'!$A$4:$F$11,4,0)*EXP(-VLOOKUP($G19,'[1]IPF GL Formula'!$A$4:$F$11,5,0)*H19)),6))</f>
        <v>0.139451</v>
      </c>
      <c r="AH19" s="32"/>
      <c r="AI19" s="30" t="n">
        <f aca="false">J15=$S$2</f>
        <v>0</v>
      </c>
      <c r="AJ19" s="30" t="n">
        <f aca="false">L15=$S$2</f>
        <v>0</v>
      </c>
      <c r="AK19" s="30" t="n">
        <f aca="false">N15=$S$2</f>
        <v>0</v>
      </c>
      <c r="AL19" s="30" t="n">
        <f aca="false">Q15=$S$2</f>
        <v>1</v>
      </c>
      <c r="AM19" s="30" t="n">
        <f aca="false">S15=$S$2</f>
        <v>0</v>
      </c>
      <c r="AN19" s="30" t="n">
        <f aca="false">U15=$S$2</f>
        <v>0</v>
      </c>
      <c r="AO19" s="30" t="n">
        <f aca="false">X15=$S$2</f>
        <v>0</v>
      </c>
      <c r="AP19" s="30" t="n">
        <f aca="false">Z15=$S$2</f>
        <v>0</v>
      </c>
      <c r="AQ19" s="30" t="n">
        <f aca="false">AB15=$S$2</f>
        <v>0</v>
      </c>
      <c r="AR19" s="31" t="n">
        <f aca="false">AND(AI19,AJ19,AK19)</f>
        <v>0</v>
      </c>
      <c r="AS19" s="31" t="n">
        <f aca="false">AND(AL19,AM19,AN19)</f>
        <v>0</v>
      </c>
      <c r="AT19" s="31" t="n">
        <f aca="false">AND(AO19,AP19,AQ19)</f>
        <v>0</v>
      </c>
      <c r="AU19" s="31" t="n">
        <f aca="false">OR(AR19,AS19,AT19)</f>
        <v>0</v>
      </c>
      <c r="AV19" s="32"/>
      <c r="AW19" s="32"/>
      <c r="AX19" s="32"/>
      <c r="AY19" s="32"/>
    </row>
    <row r="20" customFormat="false" ht="14.4" hidden="false" customHeight="false" outlineLevel="0" collapsed="false">
      <c r="A20" s="33" t="n">
        <v>6</v>
      </c>
      <c r="B20" s="34" t="n">
        <v>8</v>
      </c>
      <c r="C20" s="16" t="s">
        <v>67</v>
      </c>
      <c r="D20" s="16" t="s">
        <v>68</v>
      </c>
      <c r="E20" s="16" t="s">
        <v>38</v>
      </c>
      <c r="F20" s="35" t="n">
        <v>2002</v>
      </c>
      <c r="G20" s="36" t="s">
        <v>35</v>
      </c>
      <c r="H20" s="36" t="n">
        <v>77.2</v>
      </c>
      <c r="I20" s="37" t="n">
        <f aca="true">IF(H20="","",VLOOKUP(H20,[1]WeightClasses!$A$2:$E$17,IF(LEFT(G20,1)="F",IF(YEAR(TODAY())-F20&lt;24,4,2),IF(YEAR(TODAY())-F20&lt;24,5,3)),1))</f>
        <v>83</v>
      </c>
      <c r="J20" s="38" t="s">
        <v>1</v>
      </c>
      <c r="K20" s="39" t="n">
        <v>150</v>
      </c>
      <c r="L20" s="38" t="s">
        <v>1</v>
      </c>
      <c r="M20" s="39" t="n">
        <v>160</v>
      </c>
      <c r="N20" s="38" t="s">
        <v>4</v>
      </c>
      <c r="O20" s="39" t="n">
        <v>170</v>
      </c>
      <c r="P20" s="40" t="n">
        <f aca="false">IF(OR(K20&lt;&gt;0,M20&lt;&gt;0,O20&lt;&gt;0),MAX(IF(J20=$S$1,K20,0),IF(L20=$S$1,M20,0),IF(N20=$S$1,O20,0)),"")</f>
        <v>160</v>
      </c>
      <c r="Q20" s="38" t="s">
        <v>4</v>
      </c>
      <c r="R20" s="39" t="n">
        <v>90</v>
      </c>
      <c r="S20" s="38" t="s">
        <v>1</v>
      </c>
      <c r="T20" s="39" t="n">
        <v>90</v>
      </c>
      <c r="U20" s="38" t="s">
        <v>1</v>
      </c>
      <c r="V20" s="39" t="n">
        <v>95</v>
      </c>
      <c r="W20" s="40" t="n">
        <f aca="false">IF(OR(R20&lt;&gt;0,T20&lt;&gt;0,V20&lt;&gt;0),MAX(IF(Q20=$S$1,R20,0),IF(S20=$S$1,T20,0),IF(U20=$S$1,V20,0)),"")</f>
        <v>95</v>
      </c>
      <c r="X20" s="38" t="s">
        <v>1</v>
      </c>
      <c r="Y20" s="39" t="n">
        <v>165</v>
      </c>
      <c r="Z20" s="38" t="s">
        <v>1</v>
      </c>
      <c r="AA20" s="39" t="n">
        <v>172.5</v>
      </c>
      <c r="AB20" s="38" t="s">
        <v>1</v>
      </c>
      <c r="AC20" s="39" t="n">
        <v>180</v>
      </c>
      <c r="AD20" s="40" t="n">
        <f aca="false">IF(OR(Y20&lt;&gt;0,AA20&lt;&gt;0,AC20&lt;&gt;0),MAX(IF(X20=$S$1,Y20,0),IF(Z20=$S$1,AA20,0),IF(AB20=$S$1,AC20,0)),"")</f>
        <v>180</v>
      </c>
      <c r="AE20" s="41" t="n">
        <f aca="false">IF(OR(P20&lt;&gt;"",W20&lt;&gt;"",AD20&lt;&gt;""),IF(AU19,"DSQ",IF(AND(RIGHT(G20,2)="PL"),IF(P20="",0,P20)+IF(W20="",0,W20)+IF(AD20="",0,AD20),IF(AND(RIGHT(G20,2)="BP",W20&lt;&gt;0),W20,0))),"")</f>
        <v>435</v>
      </c>
      <c r="AF20" s="42" t="n">
        <f aca="false">IF(AND(AE20&lt;&gt;"",ISNUMBER(AE20)),AG20*AE20,"")</f>
        <v>62.48079</v>
      </c>
      <c r="AG20" s="42" t="n">
        <f aca="false">IF(OR(H20="",H20=0),0, ROUND(100/(VLOOKUP($G20,'[1]IPF GL Formula'!$A$4:$F$11,3,0)-VLOOKUP($G20,'[1]IPF GL Formula'!$A$4:$F$11,4,0)*EXP(-VLOOKUP($G20,'[1]IPF GL Formula'!$A$4:$F$11,5,0)*H20)),6))</f>
        <v>0.143634</v>
      </c>
      <c r="AH20" s="32"/>
      <c r="AI20" s="30" t="n">
        <f aca="false">J16=$S$2</f>
        <v>0</v>
      </c>
      <c r="AJ20" s="30" t="n">
        <f aca="false">L16=$S$2</f>
        <v>1</v>
      </c>
      <c r="AK20" s="30" t="n">
        <f aca="false">N16=$S$2</f>
        <v>0</v>
      </c>
      <c r="AL20" s="30" t="n">
        <f aca="false">Q16=$S$2</f>
        <v>0</v>
      </c>
      <c r="AM20" s="30" t="n">
        <f aca="false">S16=$S$2</f>
        <v>1</v>
      </c>
      <c r="AN20" s="30" t="n">
        <f aca="false">U16=$S$2</f>
        <v>1</v>
      </c>
      <c r="AO20" s="30" t="n">
        <f aca="false">X16=$S$2</f>
        <v>0</v>
      </c>
      <c r="AP20" s="30" t="n">
        <f aca="false">Z16=$S$2</f>
        <v>0</v>
      </c>
      <c r="AQ20" s="30" t="n">
        <f aca="false">AB16=$S$2</f>
        <v>1</v>
      </c>
      <c r="AR20" s="31" t="n">
        <f aca="false">AND(AI20,AJ20,AK20)</f>
        <v>0</v>
      </c>
      <c r="AS20" s="31" t="n">
        <f aca="false">AND(AL20,AM20,AN20)</f>
        <v>0</v>
      </c>
      <c r="AT20" s="31" t="n">
        <f aca="false">AND(AO20,AP20,AQ20)</f>
        <v>0</v>
      </c>
      <c r="AU20" s="31" t="n">
        <f aca="false">OR(AR20,AS20,AT20)</f>
        <v>0</v>
      </c>
      <c r="AV20" s="32"/>
      <c r="AW20" s="32"/>
      <c r="AX20" s="32"/>
      <c r="AY20" s="32"/>
    </row>
    <row r="21" customFormat="false" ht="14.4" hidden="false" customHeight="false" outlineLevel="0" collapsed="false">
      <c r="A21" s="33"/>
      <c r="B21" s="34"/>
      <c r="C21" s="17" t="s">
        <v>69</v>
      </c>
      <c r="D21" s="16"/>
      <c r="E21" s="16"/>
      <c r="F21" s="35"/>
      <c r="G21" s="36"/>
      <c r="H21" s="36"/>
      <c r="I21" s="37" t="str">
        <f aca="true">IF(H21="","",VLOOKUP(H21,[1]WeightClasses!$A$2:$E$17,IF(LEFT(G21,1)="F",IF(YEAR(TODAY())-F21&lt;24,4,2),IF(YEAR(TODAY())-F21&lt;24,5,3)),1))</f>
        <v/>
      </c>
      <c r="J21" s="38"/>
      <c r="K21" s="39"/>
      <c r="L21" s="38"/>
      <c r="M21" s="39"/>
      <c r="N21" s="38"/>
      <c r="O21" s="39"/>
      <c r="P21" s="40" t="str">
        <f aca="false">IF(OR(K21&lt;&gt;0,M21&lt;&gt;0,O21&lt;&gt;0),MAX(IF(J21=$S$1,K21,0),IF(L21=$S$1,M21,0),IF(N21=$S$1,O21,0)),"")</f>
        <v/>
      </c>
      <c r="Q21" s="38"/>
      <c r="R21" s="39"/>
      <c r="S21" s="38"/>
      <c r="T21" s="39"/>
      <c r="U21" s="38"/>
      <c r="V21" s="39"/>
      <c r="W21" s="40" t="str">
        <f aca="false">IF(OR(R21&lt;&gt;0,T21&lt;&gt;0,V21&lt;&gt;0),MAX(IF(Q21=$S$1,R21,0),IF(S21=$S$1,T21,0),IF(U21=$S$1,V21,0)),"")</f>
        <v/>
      </c>
      <c r="X21" s="38"/>
      <c r="Y21" s="39"/>
      <c r="Z21" s="38"/>
      <c r="AA21" s="39"/>
      <c r="AB21" s="38"/>
      <c r="AC21" s="39"/>
      <c r="AD21" s="40" t="str">
        <f aca="false">IF(OR(Y21&lt;&gt;0,AA21&lt;&gt;0,AC21&lt;&gt;0),MAX(IF(X21=$S$1,Y21,0),IF(Z21=$S$1,AA21,0),IF(AB21=$S$1,AC21,0)),"")</f>
        <v/>
      </c>
      <c r="AE21" s="41" t="str">
        <f aca="false">IF(OR(P21&lt;&gt;"",W21&lt;&gt;"",AD21&lt;&gt;""),IF(AU23,"DSQ",IF(AND(RIGHT(G21,2)="PL"),IF(P21="",0,P21)+IF(W21="",0,W21)+IF(AD21="",0,AD21),IF(AND(RIGHT(G21,2)="BP",W21&lt;&gt;0),W21,0))),"")</f>
        <v/>
      </c>
      <c r="AF21" s="42" t="str">
        <f aca="false">IF(AND(AE21&lt;&gt;"",ISNUMBER(AE21)),AG21*AE21,"")</f>
        <v/>
      </c>
      <c r="AG21" s="42" t="n">
        <f aca="false">IF(OR(H21="",H21=0),0, ROUND(100/(VLOOKUP($G21,'[1]IPF GL Formula'!$A$4:$F$11,3,0)-VLOOKUP($G21,'[1]IPF GL Formula'!$A$4:$F$11,4,0)*EXP(-VLOOKUP($G21,'[1]IPF GL Formula'!$A$4:$F$11,5,0)*H21)),6))</f>
        <v>0</v>
      </c>
      <c r="AI21" s="30" t="n">
        <f aca="false">J17=$S$2</f>
        <v>0</v>
      </c>
      <c r="AJ21" s="30" t="n">
        <f aca="false">L17=$S$2</f>
        <v>0</v>
      </c>
      <c r="AK21" s="30" t="n">
        <f aca="false">N17=$S$2</f>
        <v>1</v>
      </c>
      <c r="AL21" s="30" t="n">
        <f aca="false">Q17=$S$2</f>
        <v>0</v>
      </c>
      <c r="AM21" s="30" t="n">
        <f aca="false">S17=$S$2</f>
        <v>0</v>
      </c>
      <c r="AN21" s="30" t="n">
        <f aca="false">U17=$S$2</f>
        <v>1</v>
      </c>
      <c r="AO21" s="30" t="n">
        <f aca="false">X17=$S$2</f>
        <v>0</v>
      </c>
      <c r="AP21" s="30" t="n">
        <f aca="false">Z17=$S$2</f>
        <v>0</v>
      </c>
      <c r="AQ21" s="30" t="n">
        <f aca="false">AB17=$S$2</f>
        <v>0</v>
      </c>
      <c r="AR21" s="31" t="n">
        <f aca="false">AND(AI21,AJ21,AK21)</f>
        <v>0</v>
      </c>
      <c r="AS21" s="31" t="n">
        <f aca="false">AND(AL21,AM21,AN21)</f>
        <v>0</v>
      </c>
      <c r="AT21" s="31" t="n">
        <f aca="false">AND(AO21,AP21,AQ21)</f>
        <v>0</v>
      </c>
      <c r="AU21" s="31" t="n">
        <f aca="false">OR(AR21,AS21,AT21)</f>
        <v>0</v>
      </c>
      <c r="AV21" s="32"/>
      <c r="AW21" s="32"/>
      <c r="AX21" s="32"/>
      <c r="AY21" s="32"/>
    </row>
    <row r="22" customFormat="false" ht="14.4" hidden="false" customHeight="false" outlineLevel="0" collapsed="false">
      <c r="A22" s="33" t="n">
        <v>1</v>
      </c>
      <c r="B22" s="34" t="n">
        <v>8</v>
      </c>
      <c r="C22" s="16" t="s">
        <v>70</v>
      </c>
      <c r="D22" s="16" t="s">
        <v>71</v>
      </c>
      <c r="E22" s="16" t="s">
        <v>45</v>
      </c>
      <c r="F22" s="35" t="n">
        <v>1987</v>
      </c>
      <c r="G22" s="36" t="s">
        <v>35</v>
      </c>
      <c r="H22" s="36" t="n">
        <v>91.7</v>
      </c>
      <c r="I22" s="37" t="n">
        <f aca="true">IF(H22="","",VLOOKUP(H22,[1]WeightClasses!$A$2:$E$17,IF(LEFT(G22,1)="F",IF(YEAR(TODAY())-F22&lt;24,4,2),IF(YEAR(TODAY())-F22&lt;24,5,3)),1))</f>
        <v>93</v>
      </c>
      <c r="J22" s="38" t="s">
        <v>1</v>
      </c>
      <c r="K22" s="39" t="n">
        <v>235</v>
      </c>
      <c r="L22" s="38" t="s">
        <v>1</v>
      </c>
      <c r="M22" s="39" t="n">
        <v>245</v>
      </c>
      <c r="N22" s="38" t="s">
        <v>4</v>
      </c>
      <c r="O22" s="39" t="n">
        <v>250</v>
      </c>
      <c r="P22" s="40" t="n">
        <f aca="false">IF(OR(K22&lt;&gt;0,M22&lt;&gt;0,O22&lt;&gt;0),MAX(IF(J22=$S$1,K22,0),IF(L22=$S$1,M22,0),IF(N22=$S$1,O22,0)),"")</f>
        <v>245</v>
      </c>
      <c r="Q22" s="38" t="s">
        <v>1</v>
      </c>
      <c r="R22" s="39" t="n">
        <v>160</v>
      </c>
      <c r="S22" s="38" t="s">
        <v>1</v>
      </c>
      <c r="T22" s="39" t="n">
        <v>167.5</v>
      </c>
      <c r="U22" s="38" t="s">
        <v>1</v>
      </c>
      <c r="V22" s="39" t="n">
        <v>170</v>
      </c>
      <c r="W22" s="40" t="n">
        <f aca="false">IF(OR(R22&lt;&gt;0,T22&lt;&gt;0,V22&lt;&gt;0),MAX(IF(Q22=$S$1,R22,0),IF(S22=$S$1,T22,0),IF(U22=$S$1,V22,0)),"")</f>
        <v>170</v>
      </c>
      <c r="X22" s="38" t="s">
        <v>1</v>
      </c>
      <c r="Y22" s="39" t="n">
        <v>265</v>
      </c>
      <c r="Z22" s="38" t="s">
        <v>4</v>
      </c>
      <c r="AA22" s="39" t="n">
        <v>280</v>
      </c>
      <c r="AB22" s="38" t="s">
        <v>4</v>
      </c>
      <c r="AC22" s="39" t="n">
        <v>280</v>
      </c>
      <c r="AD22" s="40" t="n">
        <f aca="false">IF(OR(Y22&lt;&gt;0,AA22&lt;&gt;0,AC22&lt;&gt;0),MAX(IF(X22=$S$1,Y22,0),IF(Z22=$S$1,AA22,0),IF(AB22=$S$1,AC22,0)),"")</f>
        <v>265</v>
      </c>
      <c r="AE22" s="41" t="n">
        <f aca="false">IF(OR(P22&lt;&gt;"",W22&lt;&gt;"",AD22&lt;&gt;""),IF(AU27,"DSQ",IF(AND(RIGHT(G22,2)="PL"),IF(P22="",0,P22)+IF(W22="",0,W22)+IF(AD22="",0,AD22),IF(AND(RIGHT(G22,2)="BP",W22&lt;&gt;0),W22,0))),"")</f>
        <v>680</v>
      </c>
      <c r="AF22" s="42" t="n">
        <f aca="false">IF(AND(AE22&lt;&gt;"",ISNUMBER(AE22)),AG22*AE22,"")</f>
        <v>89.573</v>
      </c>
      <c r="AG22" s="42" t="n">
        <f aca="false">IF(OR(H22="",H22=0),0, ROUND(100/(VLOOKUP($G22,'[1]IPF GL Formula'!$A$4:$F$11,3,0)-VLOOKUP($G22,'[1]IPF GL Formula'!$A$4:$F$11,4,0)*EXP(-VLOOKUP($G22,'[1]IPF GL Formula'!$A$4:$F$11,5,0)*H22)),6))</f>
        <v>0.131725</v>
      </c>
      <c r="AH22" s="32"/>
      <c r="AI22" s="30" t="n">
        <f aca="false">J21=$S$2</f>
        <v>0</v>
      </c>
      <c r="AJ22" s="30" t="n">
        <f aca="false">L21=$S$2</f>
        <v>0</v>
      </c>
      <c r="AK22" s="30" t="n">
        <f aca="false">N21=$S$2</f>
        <v>0</v>
      </c>
      <c r="AL22" s="30" t="n">
        <f aca="false">Q21=$S$2</f>
        <v>0</v>
      </c>
      <c r="AM22" s="30" t="n">
        <f aca="false">S21=$S$2</f>
        <v>0</v>
      </c>
      <c r="AN22" s="30" t="n">
        <f aca="false">U21=$S$2</f>
        <v>0</v>
      </c>
      <c r="AO22" s="30" t="n">
        <f aca="false">X21=$S$2</f>
        <v>0</v>
      </c>
      <c r="AP22" s="30" t="n">
        <f aca="false">Z21=$S$2</f>
        <v>0</v>
      </c>
      <c r="AQ22" s="30" t="n">
        <f aca="false">AB21=$S$2</f>
        <v>0</v>
      </c>
      <c r="AR22" s="31" t="n">
        <f aca="false">AND(AI22,AJ22,AK22)</f>
        <v>0</v>
      </c>
      <c r="AS22" s="31" t="n">
        <f aca="false">AND(AL22,AM22,AN22)</f>
        <v>0</v>
      </c>
      <c r="AT22" s="31" t="n">
        <f aca="false">AND(AO22,AP22,AQ22)</f>
        <v>0</v>
      </c>
      <c r="AU22" s="31" t="n">
        <f aca="false">OR(AR22,AS22,AT22)</f>
        <v>0</v>
      </c>
      <c r="AV22" s="32"/>
      <c r="AW22" s="32"/>
      <c r="AX22" s="32"/>
      <c r="AY22" s="32"/>
    </row>
    <row r="23" customFormat="false" ht="15.75" hidden="false" customHeight="true" outlineLevel="0" collapsed="false">
      <c r="A23" s="33" t="n">
        <v>2</v>
      </c>
      <c r="B23" s="34" t="n">
        <v>6</v>
      </c>
      <c r="C23" s="16" t="s">
        <v>72</v>
      </c>
      <c r="D23" s="16" t="s">
        <v>73</v>
      </c>
      <c r="E23" s="16" t="s">
        <v>74</v>
      </c>
      <c r="F23" s="35" t="n">
        <v>1987</v>
      </c>
      <c r="G23" s="36" t="s">
        <v>35</v>
      </c>
      <c r="H23" s="36" t="n">
        <v>92.25</v>
      </c>
      <c r="I23" s="37" t="n">
        <f aca="true">IF(H23="","",VLOOKUP(H23,[1]WeightClasses!$A$2:$E$17,IF(LEFT(G23,1)="F",IF(YEAR(TODAY())-F23&lt;24,4,2),IF(YEAR(TODAY())-F23&lt;24,5,3)),1))</f>
        <v>93</v>
      </c>
      <c r="J23" s="38" t="s">
        <v>1</v>
      </c>
      <c r="K23" s="39" t="n">
        <v>205</v>
      </c>
      <c r="L23" s="38" t="s">
        <v>1</v>
      </c>
      <c r="M23" s="39" t="n">
        <v>215</v>
      </c>
      <c r="N23" s="38" t="s">
        <v>1</v>
      </c>
      <c r="O23" s="39" t="n">
        <v>220</v>
      </c>
      <c r="P23" s="40" t="n">
        <f aca="false">IF(OR(K23&lt;&gt;0,M23&lt;&gt;0,O23&lt;&gt;0),MAX(IF(J23=$S$1,K23,0),IF(L23=$S$1,M23,0),IF(N23=$S$1,O23,0)),"")</f>
        <v>220</v>
      </c>
      <c r="Q23" s="38" t="s">
        <v>1</v>
      </c>
      <c r="R23" s="39" t="n">
        <v>145</v>
      </c>
      <c r="S23" s="38" t="s">
        <v>1</v>
      </c>
      <c r="T23" s="39" t="n">
        <v>155</v>
      </c>
      <c r="U23" s="38" t="s">
        <v>1</v>
      </c>
      <c r="V23" s="39" t="n">
        <v>160</v>
      </c>
      <c r="W23" s="40" t="n">
        <f aca="false">IF(OR(R23&lt;&gt;0,T23&lt;&gt;0,V23&lt;&gt;0),MAX(IF(Q23=$S$1,R23,0),IF(S23=$S$1,T23,0),IF(U23=$S$1,V23,0)),"")</f>
        <v>160</v>
      </c>
      <c r="X23" s="38" t="s">
        <v>1</v>
      </c>
      <c r="Y23" s="39" t="n">
        <v>250</v>
      </c>
      <c r="Z23" s="38" t="s">
        <v>1</v>
      </c>
      <c r="AA23" s="39" t="n">
        <v>262.5</v>
      </c>
      <c r="AB23" s="38" t="s">
        <v>1</v>
      </c>
      <c r="AC23" s="39" t="n">
        <v>270</v>
      </c>
      <c r="AD23" s="40" t="n">
        <f aca="false">IF(OR(Y23&lt;&gt;0,AA23&lt;&gt;0,AC23&lt;&gt;0),MAX(IF(X23=$S$1,Y23,0),IF(Z23=$S$1,AA23,0),IF(AB23=$S$1,AC23,0)),"")</f>
        <v>270</v>
      </c>
      <c r="AE23" s="41" t="n">
        <f aca="false">IF(OR(P23&lt;&gt;"",W23&lt;&gt;"",AD23&lt;&gt;""),IF(AU26,"DSQ",IF(AND(RIGHT(G23,2)="PL"),IF(P23="",0,P23)+IF(W23="",0,W23)+IF(AD23="",0,AD23),IF(AND(RIGHT(G23,2)="BP",W23&lt;&gt;0),W23,0))),"")</f>
        <v>650</v>
      </c>
      <c r="AF23" s="42" t="n">
        <f aca="false">IF(AND(AE23&lt;&gt;"",ISNUMBER(AE23)),AG23*AE23,"")</f>
        <v>85.371</v>
      </c>
      <c r="AG23" s="42" t="n">
        <f aca="false">IF(OR(H23="",H23=0),0, ROUND(100/(VLOOKUP($G23,'[1]IPF GL Formula'!$A$4:$F$11,3,0)-VLOOKUP($G23,'[1]IPF GL Formula'!$A$4:$F$11,4,0)*EXP(-VLOOKUP($G23,'[1]IPF GL Formula'!$A$4:$F$11,5,0)*H23)),6))</f>
        <v>0.13134</v>
      </c>
      <c r="AI23" s="30" t="n">
        <f aca="false">J27=$S$2</f>
        <v>0</v>
      </c>
      <c r="AJ23" s="30" t="n">
        <f aca="false">L27=$S$2</f>
        <v>0</v>
      </c>
      <c r="AK23" s="30" t="n">
        <f aca="false">N27=$S$2</f>
        <v>1</v>
      </c>
      <c r="AL23" s="30" t="n">
        <f aca="false">Q27=$S$2</f>
        <v>0</v>
      </c>
      <c r="AM23" s="30" t="n">
        <f aca="false">S27=$S$2</f>
        <v>0</v>
      </c>
      <c r="AN23" s="30" t="n">
        <f aca="false">U27=$S$2</f>
        <v>1</v>
      </c>
      <c r="AO23" s="30" t="n">
        <f aca="false">X27=$S$2</f>
        <v>0</v>
      </c>
      <c r="AP23" s="30" t="n">
        <f aca="false">Z27=$S$2</f>
        <v>0</v>
      </c>
      <c r="AQ23" s="30" t="n">
        <f aca="false">AB27=$S$2</f>
        <v>0</v>
      </c>
      <c r="AR23" s="31" t="n">
        <f aca="false">AND(AI23,AJ23,AK23)</f>
        <v>0</v>
      </c>
      <c r="AS23" s="31" t="n">
        <f aca="false">AND(AL23,AM23,AN23)</f>
        <v>0</v>
      </c>
      <c r="AT23" s="31" t="n">
        <f aca="false">AND(AO23,AP23,AQ23)</f>
        <v>0</v>
      </c>
      <c r="AU23" s="31" t="n">
        <f aca="false">OR(AR23,AS23,AT23)</f>
        <v>0</v>
      </c>
      <c r="AV23" s="32"/>
      <c r="AW23" s="32"/>
      <c r="AX23" s="32"/>
      <c r="AY23" s="32"/>
    </row>
    <row r="24" customFormat="false" ht="15.75" hidden="false" customHeight="true" outlineLevel="0" collapsed="false">
      <c r="A24" s="33" t="n">
        <v>3</v>
      </c>
      <c r="B24" s="34" t="n">
        <v>11</v>
      </c>
      <c r="C24" s="16" t="s">
        <v>75</v>
      </c>
      <c r="D24" s="16" t="s">
        <v>76</v>
      </c>
      <c r="E24" s="16" t="s">
        <v>45</v>
      </c>
      <c r="F24" s="35" t="n">
        <v>2000</v>
      </c>
      <c r="G24" s="36" t="s">
        <v>35</v>
      </c>
      <c r="H24" s="36" t="n">
        <v>92.4</v>
      </c>
      <c r="I24" s="37" t="n">
        <f aca="true">IF(H24="","",VLOOKUP(H24,[1]WeightClasses!$A$2:$E$17,IF(LEFT(G24,1)="F",IF(YEAR(TODAY())-F24&lt;24,4,2),IF(YEAR(TODAY())-F24&lt;24,5,3)),1))</f>
        <v>93</v>
      </c>
      <c r="J24" s="38" t="s">
        <v>1</v>
      </c>
      <c r="K24" s="39" t="n">
        <v>205</v>
      </c>
      <c r="L24" s="38" t="s">
        <v>1</v>
      </c>
      <c r="M24" s="39" t="n">
        <v>215</v>
      </c>
      <c r="N24" s="38" t="s">
        <v>1</v>
      </c>
      <c r="O24" s="39" t="n">
        <v>222.5</v>
      </c>
      <c r="P24" s="40" t="n">
        <f aca="false">IF(OR(K24&lt;&gt;0,M24&lt;&gt;0,O24&lt;&gt;0),MAX(IF(J24=$S$1,K24,0),IF(L24=$S$1,M24,0),IF(N24=$S$1,O24,0)),"")</f>
        <v>222.5</v>
      </c>
      <c r="Q24" s="38" t="s">
        <v>1</v>
      </c>
      <c r="R24" s="39" t="n">
        <v>122.5</v>
      </c>
      <c r="S24" s="38" t="s">
        <v>1</v>
      </c>
      <c r="T24" s="39" t="n">
        <v>127.5</v>
      </c>
      <c r="U24" s="38" t="s">
        <v>1</v>
      </c>
      <c r="V24" s="39" t="n">
        <v>130</v>
      </c>
      <c r="W24" s="40" t="n">
        <f aca="false">IF(OR(R24&lt;&gt;0,T24&lt;&gt;0,V24&lt;&gt;0),MAX(IF(Q24=$S$1,R24,0),IF(S24=$S$1,T24,0),IF(U24=$S$1,V24,0)),"")</f>
        <v>130</v>
      </c>
      <c r="X24" s="38" t="s">
        <v>1</v>
      </c>
      <c r="Y24" s="39" t="n">
        <v>225</v>
      </c>
      <c r="Z24" s="38" t="s">
        <v>1</v>
      </c>
      <c r="AA24" s="39" t="n">
        <v>240</v>
      </c>
      <c r="AB24" s="38" t="s">
        <v>1</v>
      </c>
      <c r="AC24" s="39" t="n">
        <v>255</v>
      </c>
      <c r="AD24" s="40" t="n">
        <f aca="false">IF(OR(Y24&lt;&gt;0,AA24&lt;&gt;0,AC24&lt;&gt;0),MAX(IF(X24=$S$1,Y24,0),IF(Z24=$S$1,AA24,0),IF(AB24=$S$1,AC24,0)),"")</f>
        <v>255</v>
      </c>
      <c r="AE24" s="41" t="n">
        <f aca="false">IF(OR(P24&lt;&gt;"",W24&lt;&gt;"",AD24&lt;&gt;""),IF(AU31,"DSQ",IF(AND(RIGHT(G24,2)="PL"),IF(P24="",0,P24)+IF(W24="",0,W24)+IF(AD24="",0,AD24),IF(AND(RIGHT(G24,2)="BP",W24&lt;&gt;0),W24,0))),"")</f>
        <v>607.5</v>
      </c>
      <c r="AF24" s="42" t="n">
        <f aca="false">IF(AND(AE24&lt;&gt;"",ISNUMBER(AE24)),AG24*AE24,"")</f>
        <v>79.7252625</v>
      </c>
      <c r="AG24" s="42" t="n">
        <f aca="false">IF(OR(H24="",H24=0),0, ROUND(100/(VLOOKUP($G24,'[1]IPF GL Formula'!$A$4:$F$11,3,0)-VLOOKUP($G24,'[1]IPF GL Formula'!$A$4:$F$11,4,0)*EXP(-VLOOKUP($G24,'[1]IPF GL Formula'!$A$4:$F$11,5,0)*H24)),6))</f>
        <v>0.131235</v>
      </c>
      <c r="AH24" s="32"/>
      <c r="AI24" s="30" t="n">
        <f aca="false">J32=$S$2</f>
        <v>0</v>
      </c>
      <c r="AJ24" s="30" t="n">
        <f aca="false">L32=$S$2</f>
        <v>0</v>
      </c>
      <c r="AK24" s="30" t="n">
        <f aca="false">N32=$S$2</f>
        <v>0</v>
      </c>
      <c r="AL24" s="30" t="n">
        <f aca="false">Q32=$S$2</f>
        <v>0</v>
      </c>
      <c r="AM24" s="30" t="n">
        <f aca="false">S32=$S$2</f>
        <v>0</v>
      </c>
      <c r="AN24" s="30" t="n">
        <f aca="false">U32=$S$2</f>
        <v>0</v>
      </c>
      <c r="AO24" s="30" t="n">
        <f aca="false">X32=$S$2</f>
        <v>0</v>
      </c>
      <c r="AP24" s="30" t="n">
        <f aca="false">Z32=$S$2</f>
        <v>0</v>
      </c>
      <c r="AQ24" s="30" t="n">
        <f aca="false">AB32=$S$2</f>
        <v>0</v>
      </c>
      <c r="AR24" s="31" t="n">
        <f aca="false">AND(AI24,AJ24,AK24)</f>
        <v>0</v>
      </c>
      <c r="AS24" s="31" t="n">
        <f aca="false">AND(AL24,AM24,AN24)</f>
        <v>0</v>
      </c>
      <c r="AT24" s="31" t="n">
        <f aca="false">AND(AO24,AP24,AQ24)</f>
        <v>0</v>
      </c>
      <c r="AU24" s="31" t="n">
        <f aca="false">OR(AR24,AS24,AT24)</f>
        <v>0</v>
      </c>
      <c r="AV24" s="32"/>
      <c r="AW24" s="32"/>
      <c r="AX24" s="32"/>
      <c r="AY24" s="32"/>
    </row>
    <row r="25" customFormat="false" ht="15.75" hidden="false" customHeight="true" outlineLevel="0" collapsed="false">
      <c r="A25" s="43" t="n">
        <v>4</v>
      </c>
      <c r="B25" s="34" t="n">
        <v>5</v>
      </c>
      <c r="C25" s="16" t="s">
        <v>77</v>
      </c>
      <c r="D25" s="16" t="s">
        <v>78</v>
      </c>
      <c r="E25" s="16" t="s">
        <v>42</v>
      </c>
      <c r="F25" s="35" t="n">
        <v>1998</v>
      </c>
      <c r="G25" s="36" t="s">
        <v>35</v>
      </c>
      <c r="H25" s="36" t="n">
        <v>91.5</v>
      </c>
      <c r="I25" s="37" t="n">
        <f aca="true">IF(H25="","",VLOOKUP(H25,[1]WeightClasses!$A$2:$E$17,IF(LEFT(G25,1)="F",IF(YEAR(TODAY())-F25&lt;24,4,2),IF(YEAR(TODAY())-F25&lt;24,5,3)),1))</f>
        <v>93</v>
      </c>
      <c r="J25" s="38" t="s">
        <v>1</v>
      </c>
      <c r="K25" s="39" t="n">
        <v>172.5</v>
      </c>
      <c r="L25" s="38" t="s">
        <v>1</v>
      </c>
      <c r="M25" s="39" t="n">
        <v>180</v>
      </c>
      <c r="N25" s="38" t="s">
        <v>1</v>
      </c>
      <c r="O25" s="39" t="n">
        <v>190</v>
      </c>
      <c r="P25" s="40" t="n">
        <f aca="false">IF(OR(K25&lt;&gt;0,M25&lt;&gt;0,O25&lt;&gt;0),MAX(IF(J25=$S$1,K25,0),IF(L25=$S$1,M25,0),IF(N25=$S$1,O25,0)),"")</f>
        <v>190</v>
      </c>
      <c r="Q25" s="38" t="s">
        <v>1</v>
      </c>
      <c r="R25" s="39" t="n">
        <v>122.5</v>
      </c>
      <c r="S25" s="38" t="s">
        <v>4</v>
      </c>
      <c r="T25" s="39" t="n">
        <v>127.5</v>
      </c>
      <c r="U25" s="38" t="s">
        <v>1</v>
      </c>
      <c r="V25" s="39" t="n">
        <v>130</v>
      </c>
      <c r="W25" s="40" t="n">
        <f aca="false">IF(OR(R25&lt;&gt;0,T25&lt;&gt;0,V25&lt;&gt;0),MAX(IF(Q25=$S$1,R25,0),IF(S25=$S$1,T25,0),IF(U25=$S$1,V25,0)),"")</f>
        <v>130</v>
      </c>
      <c r="X25" s="38" t="s">
        <v>1</v>
      </c>
      <c r="Y25" s="39" t="n">
        <v>222.5</v>
      </c>
      <c r="Z25" s="38" t="s">
        <v>1</v>
      </c>
      <c r="AA25" s="39" t="n">
        <v>235</v>
      </c>
      <c r="AB25" s="38" t="s">
        <v>1</v>
      </c>
      <c r="AC25" s="39" t="n">
        <v>240</v>
      </c>
      <c r="AD25" s="40" t="n">
        <f aca="false">IF(OR(Y25&lt;&gt;0,AA25&lt;&gt;0,AC25&lt;&gt;0),MAX(IF(X25=$S$1,Y25,0),IF(Z25=$S$1,AA25,0),IF(AB25=$S$1,AC25,0)),"")</f>
        <v>240</v>
      </c>
      <c r="AE25" s="41" t="n">
        <f aca="false">IF(OR(P25&lt;&gt;"",W25&lt;&gt;"",AD25&lt;&gt;""),IF(AU30,"DSQ",IF(AND(RIGHT(G25,2)="PL"),IF(P25="",0,P25)+IF(W25="",0,W25)+IF(AD25="",0,AD25),IF(AND(RIGHT(G25,2)="BP",W25&lt;&gt;0),W25,0))),"")</f>
        <v>560</v>
      </c>
      <c r="AF25" s="42" t="n">
        <f aca="false">IF(AND(AE25&lt;&gt;"",ISNUMBER(AE25)),AG25*AE25,"")</f>
        <v>73.84496</v>
      </c>
      <c r="AG25" s="42" t="n">
        <f aca="false">IF(OR(H25="",H25=0),0, ROUND(100/(VLOOKUP($G25,'[1]IPF GL Formula'!$A$4:$F$11,3,0)-VLOOKUP($G25,'[1]IPF GL Formula'!$A$4:$F$11,4,0)*EXP(-VLOOKUP($G25,'[1]IPF GL Formula'!$A$4:$F$11,5,0)*H25)),6))</f>
        <v>0.131866</v>
      </c>
      <c r="AI25" s="30" t="n">
        <f aca="false">J23=$S$2</f>
        <v>0</v>
      </c>
      <c r="AJ25" s="30" t="n">
        <f aca="false">L23=$S$2</f>
        <v>0</v>
      </c>
      <c r="AK25" s="30" t="n">
        <f aca="false">N23=$S$2</f>
        <v>0</v>
      </c>
      <c r="AL25" s="30" t="n">
        <f aca="false">Q23=$S$2</f>
        <v>0</v>
      </c>
      <c r="AM25" s="30" t="n">
        <f aca="false">S23=$S$2</f>
        <v>0</v>
      </c>
      <c r="AN25" s="30" t="n">
        <f aca="false">U23=$S$2</f>
        <v>0</v>
      </c>
      <c r="AO25" s="30" t="n">
        <f aca="false">X23=$S$2</f>
        <v>0</v>
      </c>
      <c r="AP25" s="30" t="n">
        <f aca="false">Z23=$S$2</f>
        <v>0</v>
      </c>
      <c r="AQ25" s="30" t="n">
        <f aca="false">AB23=$S$2</f>
        <v>0</v>
      </c>
      <c r="AR25" s="31" t="n">
        <f aca="false">AND(AI25,AJ25,AK25)</f>
        <v>0</v>
      </c>
      <c r="AS25" s="31" t="n">
        <f aca="false">AND(AL25,AM25,AN25)</f>
        <v>0</v>
      </c>
      <c r="AT25" s="31" t="n">
        <f aca="false">AND(AO25,AP25,AQ25)</f>
        <v>0</v>
      </c>
      <c r="AU25" s="31" t="n">
        <f aca="false">OR(AR25,AS25,AT25)</f>
        <v>0</v>
      </c>
      <c r="AV25" s="32"/>
      <c r="AW25" s="32"/>
      <c r="AX25" s="32"/>
      <c r="AY25" s="32"/>
    </row>
    <row r="26" customFormat="false" ht="15.75" hidden="false" customHeight="true" outlineLevel="0" collapsed="false">
      <c r="A26" s="33" t="n">
        <v>5</v>
      </c>
      <c r="B26" s="34" t="n">
        <v>12</v>
      </c>
      <c r="C26" s="16" t="s">
        <v>79</v>
      </c>
      <c r="D26" s="16" t="s">
        <v>80</v>
      </c>
      <c r="E26" s="16" t="s">
        <v>45</v>
      </c>
      <c r="F26" s="35" t="n">
        <v>1999</v>
      </c>
      <c r="G26" s="36" t="s">
        <v>35</v>
      </c>
      <c r="H26" s="36" t="n">
        <v>93</v>
      </c>
      <c r="I26" s="37" t="n">
        <f aca="true">IF(H26="","",VLOOKUP(H26,[1]WeightClasses!$A$2:$E$17,IF(LEFT(G26,1)="F",IF(YEAR(TODAY())-F26&lt;24,4,2),IF(YEAR(TODAY())-F26&lt;24,5,3)),1))</f>
        <v>93</v>
      </c>
      <c r="J26" s="38" t="s">
        <v>1</v>
      </c>
      <c r="K26" s="39" t="n">
        <v>185</v>
      </c>
      <c r="L26" s="38" t="s">
        <v>1</v>
      </c>
      <c r="M26" s="39" t="n">
        <v>200</v>
      </c>
      <c r="N26" s="38" t="s">
        <v>1</v>
      </c>
      <c r="O26" s="39" t="n">
        <v>210</v>
      </c>
      <c r="P26" s="40" t="n">
        <f aca="false">IF(OR(K26&lt;&gt;0,M26&lt;&gt;0,O26&lt;&gt;0),MAX(IF(J26=$S$1,K26,0),IF(L26=$S$1,M26,0),IF(N26=$S$1,O26,0)),"")</f>
        <v>210</v>
      </c>
      <c r="Q26" s="38" t="s">
        <v>1</v>
      </c>
      <c r="R26" s="39" t="n">
        <v>122.5</v>
      </c>
      <c r="S26" s="38" t="s">
        <v>1</v>
      </c>
      <c r="T26" s="39" t="n">
        <v>127.5</v>
      </c>
      <c r="U26" s="38" t="s">
        <v>1</v>
      </c>
      <c r="V26" s="39" t="n">
        <v>130</v>
      </c>
      <c r="W26" s="40" t="n">
        <f aca="false">IF(OR(R26&lt;&gt;0,T26&lt;&gt;0,V26&lt;&gt;0),MAX(IF(Q26=$S$1,R26,0),IF(S26=$S$1,T26,0),IF(U26=$S$1,V26,0)),"")</f>
        <v>130</v>
      </c>
      <c r="X26" s="38" t="s">
        <v>1</v>
      </c>
      <c r="Y26" s="39" t="n">
        <v>240</v>
      </c>
      <c r="Z26" s="38" t="s">
        <v>1</v>
      </c>
      <c r="AA26" s="39" t="n">
        <v>255</v>
      </c>
      <c r="AB26" s="38" t="s">
        <v>4</v>
      </c>
      <c r="AC26" s="39" t="n">
        <v>260</v>
      </c>
      <c r="AD26" s="40" t="n">
        <f aca="false">IF(OR(Y26&lt;&gt;0,AA26&lt;&gt;0,AC26&lt;&gt;0),MAX(IF(X26=$S$1,Y26,0),IF(Z26=$S$1,AA26,0),IF(AB26=$S$1,AC26,0)),"")</f>
        <v>255</v>
      </c>
      <c r="AE26" s="41" t="n">
        <f aca="false">IF(OR(P26&lt;&gt;"",W26&lt;&gt;"",AD26&lt;&gt;""),IF(AU32,"DSQ",IF(AND(RIGHT(G26,2)="PL"),IF(P26="",0,P26)+IF(W26="",0,W26)+IF(AD26="",0,AD26),IF(AND(RIGHT(G26,2)="BP",W26&lt;&gt;0),W26,0))),"")</f>
        <v>595</v>
      </c>
      <c r="AF26" s="42" t="n">
        <f aca="false">IF(AND(AE26&lt;&gt;"",ISNUMBER(AE26)),AG26*AE26,"")</f>
        <v>77.838495</v>
      </c>
      <c r="AG26" s="42" t="n">
        <f aca="false">IF(OR(H26="",H26=0),0, ROUND(100/(VLOOKUP($G26,'[1]IPF GL Formula'!$A$4:$F$11,3,0)-VLOOKUP($G26,'[1]IPF GL Formula'!$A$4:$F$11,4,0)*EXP(-VLOOKUP($G26,'[1]IPF GL Formula'!$A$4:$F$11,5,0)*H26)),6))</f>
        <v>0.130821</v>
      </c>
      <c r="AI26" s="30" t="n">
        <f aca="false">J22=$S$2</f>
        <v>0</v>
      </c>
      <c r="AJ26" s="30" t="n">
        <f aca="false">L22=$S$2</f>
        <v>0</v>
      </c>
      <c r="AK26" s="30" t="n">
        <f aca="false">N22=$S$2</f>
        <v>1</v>
      </c>
      <c r="AL26" s="30" t="n">
        <f aca="false">Q22=$S$2</f>
        <v>0</v>
      </c>
      <c r="AM26" s="30" t="n">
        <f aca="false">S22=$S$2</f>
        <v>0</v>
      </c>
      <c r="AN26" s="30" t="n">
        <f aca="false">U22=$S$2</f>
        <v>0</v>
      </c>
      <c r="AO26" s="30" t="n">
        <f aca="false">X22=$S$2</f>
        <v>0</v>
      </c>
      <c r="AP26" s="30" t="n">
        <f aca="false">Z22=$S$2</f>
        <v>1</v>
      </c>
      <c r="AQ26" s="30" t="n">
        <f aca="false">AB22=$S$2</f>
        <v>1</v>
      </c>
      <c r="AR26" s="31" t="n">
        <f aca="false">AND(AI26,AJ26,AK26)</f>
        <v>0</v>
      </c>
      <c r="AS26" s="31" t="n">
        <f aca="false">AND(AL26,AM26,AN26)</f>
        <v>0</v>
      </c>
      <c r="AT26" s="31" t="n">
        <f aca="false">AND(AO26,AP26,AQ26)</f>
        <v>0</v>
      </c>
      <c r="AU26" s="31" t="n">
        <f aca="false">OR(AR26,AS26,AT26)</f>
        <v>0</v>
      </c>
      <c r="AV26" s="32"/>
      <c r="AW26" s="32"/>
      <c r="AX26" s="32"/>
      <c r="AY26" s="32"/>
    </row>
    <row r="27" customFormat="false" ht="15.75" hidden="false" customHeight="true" outlineLevel="0" collapsed="false">
      <c r="A27" s="33" t="n">
        <v>6</v>
      </c>
      <c r="B27" s="34" t="n">
        <v>1</v>
      </c>
      <c r="C27" s="16" t="s">
        <v>81</v>
      </c>
      <c r="D27" s="16" t="s">
        <v>82</v>
      </c>
      <c r="E27" s="16" t="s">
        <v>51</v>
      </c>
      <c r="F27" s="35" t="n">
        <v>1996</v>
      </c>
      <c r="G27" s="36" t="s">
        <v>35</v>
      </c>
      <c r="H27" s="36" t="n">
        <v>87.7</v>
      </c>
      <c r="I27" s="37" t="n">
        <f aca="true">IF(H27="","",VLOOKUP(H27,[1]WeightClasses!$A$2:$E$17,IF(LEFT(G27,1)="F",IF(YEAR(TODAY())-F27&lt;24,4,2),IF(YEAR(TODAY())-F27&lt;24,5,3)),1))</f>
        <v>93</v>
      </c>
      <c r="J27" s="38" t="s">
        <v>1</v>
      </c>
      <c r="K27" s="39" t="n">
        <v>185</v>
      </c>
      <c r="L27" s="38" t="s">
        <v>1</v>
      </c>
      <c r="M27" s="39" t="n">
        <v>195</v>
      </c>
      <c r="N27" s="38" t="s">
        <v>4</v>
      </c>
      <c r="O27" s="39" t="n">
        <v>202.5</v>
      </c>
      <c r="P27" s="40" t="n">
        <f aca="false">IF(OR(K27&lt;&gt;0,M27&lt;&gt;0,O27&lt;&gt;0),MAX(IF(J27=$S$1,K27,0),IF(L27=$S$1,M27,0),IF(N27=$S$1,O27,0)),"")</f>
        <v>195</v>
      </c>
      <c r="Q27" s="38" t="s">
        <v>1</v>
      </c>
      <c r="R27" s="39" t="n">
        <v>132.5</v>
      </c>
      <c r="S27" s="38" t="s">
        <v>1</v>
      </c>
      <c r="T27" s="39" t="n">
        <v>137.5</v>
      </c>
      <c r="U27" s="38" t="s">
        <v>4</v>
      </c>
      <c r="V27" s="39" t="n">
        <v>142.5</v>
      </c>
      <c r="W27" s="40" t="n">
        <f aca="false">IF(OR(R27&lt;&gt;0,T27&lt;&gt;0,V27&lt;&gt;0),MAX(IF(Q27=$S$1,R27,0),IF(S27=$S$1,T27,0),IF(U27=$S$1,V27,0)),"")</f>
        <v>137.5</v>
      </c>
      <c r="X27" s="38" t="s">
        <v>1</v>
      </c>
      <c r="Y27" s="39" t="n">
        <v>235</v>
      </c>
      <c r="Z27" s="38" t="s">
        <v>1</v>
      </c>
      <c r="AA27" s="39" t="n">
        <v>250</v>
      </c>
      <c r="AB27" s="38" t="s">
        <v>1</v>
      </c>
      <c r="AC27" s="39" t="n">
        <v>260</v>
      </c>
      <c r="AD27" s="40" t="n">
        <f aca="false">IF(OR(Y27&lt;&gt;0,AA27&lt;&gt;0,AC27&lt;&gt;0),MAX(IF(X27=$S$1,Y27,0),IF(Z27=$S$1,AA27,0),IF(AB27=$S$1,AC27,0)),"")</f>
        <v>260</v>
      </c>
      <c r="AE27" s="41" t="n">
        <f aca="false">IF(OR(P27&lt;&gt;"",W27&lt;&gt;"",AD27&lt;&gt;""),IF(AU24,"DSQ",IF(AND(RIGHT(G27,2)="PL"),IF(P27="",0,P27)+IF(W27="",0,W27)+IF(AD27="",0,AD27),IF(AND(RIGHT(G27,2)="BP",W27&lt;&gt;0),W27,0))),"")</f>
        <v>592.5</v>
      </c>
      <c r="AF27" s="42" t="n">
        <f aca="false">IF(AND(AE27&lt;&gt;"",ISNUMBER(AE27)),AG27*AE27,"")</f>
        <v>79.7842725</v>
      </c>
      <c r="AG27" s="42" t="n">
        <f aca="false">IF(OR(H27="",H27=0),0, ROUND(100/(VLOOKUP($G27,'[1]IPF GL Formula'!$A$4:$F$11,3,0)-VLOOKUP($G27,'[1]IPF GL Formula'!$A$4:$F$11,4,0)*EXP(-VLOOKUP($G27,'[1]IPF GL Formula'!$A$4:$F$11,5,0)*H27)),6))</f>
        <v>0.134657</v>
      </c>
      <c r="AH27" s="32"/>
      <c r="AI27" s="30" t="n">
        <f aca="false">J28=$S$2</f>
        <v>0</v>
      </c>
      <c r="AJ27" s="30" t="n">
        <f aca="false">L28=$S$2</f>
        <v>0</v>
      </c>
      <c r="AK27" s="30" t="n">
        <f aca="false">N28=$S$2</f>
        <v>0</v>
      </c>
      <c r="AL27" s="30" t="n">
        <f aca="false">Q28=$S$2</f>
        <v>0</v>
      </c>
      <c r="AM27" s="30" t="n">
        <f aca="false">S28=$S$2</f>
        <v>0</v>
      </c>
      <c r="AN27" s="30" t="n">
        <f aca="false">U28=$S$2</f>
        <v>1</v>
      </c>
      <c r="AO27" s="30" t="n">
        <f aca="false">X28=$S$2</f>
        <v>0</v>
      </c>
      <c r="AP27" s="30" t="n">
        <f aca="false">Z28=$S$2</f>
        <v>0</v>
      </c>
      <c r="AQ27" s="30" t="n">
        <f aca="false">AB28=$S$2</f>
        <v>0</v>
      </c>
      <c r="AR27" s="31" t="n">
        <f aca="false">AND(AI27,AJ27,AK27)</f>
        <v>0</v>
      </c>
      <c r="AS27" s="31" t="n">
        <f aca="false">AND(AL27,AM27,AN27)</f>
        <v>0</v>
      </c>
      <c r="AT27" s="31" t="n">
        <f aca="false">AND(AO27,AP27,AQ27)</f>
        <v>0</v>
      </c>
      <c r="AU27" s="31" t="n">
        <f aca="false">OR(AR27,AS27,AT27)</f>
        <v>0</v>
      </c>
      <c r="AV27" s="32"/>
      <c r="AW27" s="32"/>
      <c r="AX27" s="32"/>
      <c r="AY27" s="32"/>
    </row>
    <row r="28" customFormat="false" ht="15.75" hidden="false" customHeight="true" outlineLevel="0" collapsed="false">
      <c r="A28" s="33" t="n">
        <v>7</v>
      </c>
      <c r="B28" s="34" t="n">
        <v>10</v>
      </c>
      <c r="C28" s="16" t="s">
        <v>83</v>
      </c>
      <c r="D28" s="16" t="s">
        <v>84</v>
      </c>
      <c r="E28" s="16" t="s">
        <v>51</v>
      </c>
      <c r="F28" s="35" t="n">
        <v>1992</v>
      </c>
      <c r="G28" s="36" t="s">
        <v>35</v>
      </c>
      <c r="H28" s="36" t="n">
        <v>88.05</v>
      </c>
      <c r="I28" s="37" t="n">
        <f aca="true">IF(H28="","",VLOOKUP(H28,[1]WeightClasses!$A$2:$E$17,IF(LEFT(G28,1)="F",IF(YEAR(TODAY())-F28&lt;24,4,2),IF(YEAR(TODAY())-F28&lt;24,5,3)),1))</f>
        <v>93</v>
      </c>
      <c r="J28" s="38" t="s">
        <v>1</v>
      </c>
      <c r="K28" s="39" t="n">
        <v>190</v>
      </c>
      <c r="L28" s="38" t="s">
        <v>1</v>
      </c>
      <c r="M28" s="39" t="n">
        <v>200</v>
      </c>
      <c r="N28" s="38" t="s">
        <v>1</v>
      </c>
      <c r="O28" s="39" t="n">
        <v>207.5</v>
      </c>
      <c r="P28" s="40" t="n">
        <f aca="false">IF(OR(K28&lt;&gt;0,M28&lt;&gt;0,O28&lt;&gt;0),MAX(IF(J28=$S$1,K28,0),IF(L28=$S$1,M28,0),IF(N28=$S$1,O28,0)),"")</f>
        <v>207.5</v>
      </c>
      <c r="Q28" s="38" t="s">
        <v>1</v>
      </c>
      <c r="R28" s="39" t="n">
        <v>147.5</v>
      </c>
      <c r="S28" s="38" t="s">
        <v>1</v>
      </c>
      <c r="T28" s="39" t="n">
        <v>152.5</v>
      </c>
      <c r="U28" s="38" t="s">
        <v>4</v>
      </c>
      <c r="V28" s="39" t="n">
        <v>157.5</v>
      </c>
      <c r="W28" s="40" t="n">
        <f aca="false">IF(OR(R28&lt;&gt;0,T28&lt;&gt;0,V28&lt;&gt;0),MAX(IF(Q28=$S$1,R28,0),IF(S28=$S$1,T28,0),IF(U28=$S$1,V28,0)),"")</f>
        <v>152.5</v>
      </c>
      <c r="X28" s="38" t="s">
        <v>1</v>
      </c>
      <c r="Y28" s="39" t="n">
        <v>190</v>
      </c>
      <c r="Z28" s="38" t="s">
        <v>1</v>
      </c>
      <c r="AA28" s="39" t="n">
        <v>205</v>
      </c>
      <c r="AB28" s="38" t="s">
        <v>1</v>
      </c>
      <c r="AC28" s="39" t="n">
        <v>215</v>
      </c>
      <c r="AD28" s="40" t="n">
        <f aca="false">IF(OR(Y28&lt;&gt;0,AA28&lt;&gt;0,AC28&lt;&gt;0),MAX(IF(X28=$S$1,Y28,0),IF(Z28=$S$1,AA28,0),IF(AB28=$S$1,AC28,0)),"")</f>
        <v>215</v>
      </c>
      <c r="AE28" s="41" t="n">
        <f aca="false">IF(OR(P28&lt;&gt;"",W28&lt;&gt;"",AD28&lt;&gt;""),IF(AU28,"DSQ",IF(AND(RIGHT(G28,2)="PL"),IF(P28="",0,P28)+IF(W28="",0,W28)+IF(AD28="",0,AD28),IF(AND(RIGHT(G28,2)="BP",W28&lt;&gt;0),W28,0))),"")</f>
        <v>575</v>
      </c>
      <c r="AF28" s="42" t="n">
        <f aca="false">IF(AND(AE28&lt;&gt;"",ISNUMBER(AE28)),AG28*AE28,"")</f>
        <v>77.274825</v>
      </c>
      <c r="AG28" s="42" t="n">
        <f aca="false">IF(OR(H28="",H28=0),0, ROUND(100/(VLOOKUP($G28,'[1]IPF GL Formula'!$A$4:$F$11,3,0)-VLOOKUP($G28,'[1]IPF GL Formula'!$A$4:$F$11,4,0)*EXP(-VLOOKUP($G28,'[1]IPF GL Formula'!$A$4:$F$11,5,0)*H28)),6))</f>
        <v>0.134391</v>
      </c>
      <c r="AI28" s="30" t="n">
        <f aca="false">J29=$S$2</f>
        <v>0</v>
      </c>
      <c r="AJ28" s="30" t="n">
        <f aca="false">L29=$S$2</f>
        <v>0</v>
      </c>
      <c r="AK28" s="30" t="n">
        <f aca="false">N29=$S$2</f>
        <v>0</v>
      </c>
      <c r="AL28" s="30" t="n">
        <f aca="false">Q29=$S$2</f>
        <v>0</v>
      </c>
      <c r="AM28" s="30" t="n">
        <f aca="false">S29=$S$2</f>
        <v>0</v>
      </c>
      <c r="AN28" s="30" t="n">
        <f aca="false">U29=$S$2</f>
        <v>0</v>
      </c>
      <c r="AO28" s="30" t="n">
        <f aca="false">X29=$S$2</f>
        <v>0</v>
      </c>
      <c r="AP28" s="30" t="n">
        <f aca="false">Z29=$S$2</f>
        <v>0</v>
      </c>
      <c r="AQ28" s="30" t="n">
        <f aca="false">AB29=$S$2</f>
        <v>0</v>
      </c>
      <c r="AR28" s="31" t="n">
        <f aca="false">AND(AI28,AJ28,AK28)</f>
        <v>0</v>
      </c>
      <c r="AS28" s="31" t="n">
        <f aca="false">AND(AL28,AM28,AN28)</f>
        <v>0</v>
      </c>
      <c r="AT28" s="31" t="n">
        <f aca="false">AND(AO28,AP28,AQ28)</f>
        <v>0</v>
      </c>
      <c r="AU28" s="31" t="n">
        <f aca="false">OR(AR28,AS28,AT28)</f>
        <v>0</v>
      </c>
      <c r="AV28" s="32"/>
      <c r="AW28" s="32"/>
      <c r="AX28" s="32"/>
      <c r="AY28" s="32"/>
    </row>
    <row r="29" customFormat="false" ht="15.75" hidden="false" customHeight="true" outlineLevel="0" collapsed="false">
      <c r="A29" s="33" t="n">
        <v>8</v>
      </c>
      <c r="B29" s="34" t="n">
        <v>4</v>
      </c>
      <c r="C29" s="16" t="s">
        <v>85</v>
      </c>
      <c r="D29" s="16" t="s">
        <v>86</v>
      </c>
      <c r="E29" s="16" t="s">
        <v>42</v>
      </c>
      <c r="F29" s="35" t="n">
        <v>2000</v>
      </c>
      <c r="G29" s="36" t="s">
        <v>35</v>
      </c>
      <c r="H29" s="36" t="n">
        <v>86.65</v>
      </c>
      <c r="I29" s="37" t="n">
        <f aca="true">IF(H29="","",VLOOKUP(H29,[1]WeightClasses!$A$2:$E$17,IF(LEFT(G29,1)="F",IF(YEAR(TODAY())-F29&lt;24,4,2),IF(YEAR(TODAY())-F29&lt;24,5,3)),1))</f>
        <v>93</v>
      </c>
      <c r="J29" s="38" t="s">
        <v>1</v>
      </c>
      <c r="K29" s="39" t="n">
        <v>180</v>
      </c>
      <c r="L29" s="38" t="s">
        <v>1</v>
      </c>
      <c r="M29" s="39" t="n">
        <v>192.5</v>
      </c>
      <c r="N29" s="38" t="s">
        <v>1</v>
      </c>
      <c r="O29" s="39" t="n">
        <v>202.5</v>
      </c>
      <c r="P29" s="40" t="n">
        <f aca="false">IF(OR(K29&lt;&gt;0,M29&lt;&gt;0,O29&lt;&gt;0),MAX(IF(J29=$S$1,K29,0),IF(L29=$S$1,M29,0),IF(N29=$S$1,O29,0)),"")</f>
        <v>202.5</v>
      </c>
      <c r="Q29" s="38" t="s">
        <v>1</v>
      </c>
      <c r="R29" s="39" t="n">
        <v>110</v>
      </c>
      <c r="S29" s="38" t="s">
        <v>1</v>
      </c>
      <c r="T29" s="39" t="n">
        <v>115</v>
      </c>
      <c r="U29" s="38" t="s">
        <v>1</v>
      </c>
      <c r="V29" s="39" t="n">
        <v>117.5</v>
      </c>
      <c r="W29" s="40" t="n">
        <f aca="false">IF(OR(R29&lt;&gt;0,T29&lt;&gt;0,V29&lt;&gt;0),MAX(IF(Q29=$S$1,R29,0),IF(S29=$S$1,T29,0),IF(U29=$S$1,V29,0)),"")</f>
        <v>117.5</v>
      </c>
      <c r="X29" s="38" t="s">
        <v>1</v>
      </c>
      <c r="Y29" s="39" t="n">
        <v>210</v>
      </c>
      <c r="Z29" s="38" t="s">
        <v>1</v>
      </c>
      <c r="AA29" s="39" t="n">
        <v>220</v>
      </c>
      <c r="AB29" s="38" t="s">
        <v>1</v>
      </c>
      <c r="AC29" s="39" t="n">
        <v>230</v>
      </c>
      <c r="AD29" s="40" t="n">
        <f aca="false">IF(OR(Y29&lt;&gt;0,AA29&lt;&gt;0,AC29&lt;&gt;0),MAX(IF(X29=$S$1,Y29,0),IF(Z29=$S$1,AA29,0),IF(AB29=$S$1,AC29,0)),"")</f>
        <v>230</v>
      </c>
      <c r="AE29" s="41" t="n">
        <f aca="false">IF(OR(P29&lt;&gt;"",W29&lt;&gt;"",AD29&lt;&gt;""),IF(AU29,"DSQ",IF(AND(RIGHT(G29,2)="PL"),IF(P29="",0,P29)+IF(W29="",0,W29)+IF(AD29="",0,AD29),IF(AND(RIGHT(G29,2)="BP",W29&lt;&gt;0),W29,0))),"")</f>
        <v>550</v>
      </c>
      <c r="AF29" s="42" t="n">
        <f aca="false">IF(AND(AE29&lt;&gt;"",ISNUMBER(AE29)),AG29*AE29,"")</f>
        <v>74.5074</v>
      </c>
      <c r="AG29" s="42" t="n">
        <f aca="false">IF(OR(H29="",H29=0),0, ROUND(100/(VLOOKUP($G29,'[1]IPF GL Formula'!$A$4:$F$11,3,0)-VLOOKUP($G29,'[1]IPF GL Formula'!$A$4:$F$11,4,0)*EXP(-VLOOKUP($G29,'[1]IPF GL Formula'!$A$4:$F$11,5,0)*H29)),6))</f>
        <v>0.135468</v>
      </c>
      <c r="AH29" s="32"/>
      <c r="AI29" s="30" t="n">
        <f aca="false">J25=$S$2</f>
        <v>0</v>
      </c>
      <c r="AJ29" s="30" t="n">
        <f aca="false">L25=$S$2</f>
        <v>0</v>
      </c>
      <c r="AK29" s="30" t="n">
        <f aca="false">N25=$S$2</f>
        <v>0</v>
      </c>
      <c r="AL29" s="30" t="n">
        <f aca="false">Q25=$S$2</f>
        <v>0</v>
      </c>
      <c r="AM29" s="30" t="n">
        <f aca="false">S25=$S$2</f>
        <v>1</v>
      </c>
      <c r="AN29" s="30" t="n">
        <f aca="false">U25=$S$2</f>
        <v>0</v>
      </c>
      <c r="AO29" s="30" t="n">
        <f aca="false">X25=$S$2</f>
        <v>0</v>
      </c>
      <c r="AP29" s="30" t="n">
        <f aca="false">Z25=$S$2</f>
        <v>0</v>
      </c>
      <c r="AQ29" s="30" t="n">
        <f aca="false">AB25=$S$2</f>
        <v>0</v>
      </c>
      <c r="AR29" s="31" t="n">
        <f aca="false">AND(AI29,AJ29,AK29)</f>
        <v>0</v>
      </c>
      <c r="AS29" s="31" t="n">
        <f aca="false">AND(AL29,AM29,AN29)</f>
        <v>0</v>
      </c>
      <c r="AT29" s="31" t="n">
        <f aca="false">AND(AO29,AP29,AQ29)</f>
        <v>0</v>
      </c>
      <c r="AU29" s="31" t="n">
        <f aca="false">OR(AR29,AS29,AT29)</f>
        <v>0</v>
      </c>
      <c r="AV29" s="32"/>
      <c r="AW29" s="32"/>
      <c r="AX29" s="32"/>
      <c r="AY29" s="32"/>
    </row>
    <row r="30" customFormat="false" ht="15.75" hidden="false" customHeight="true" outlineLevel="0" collapsed="false">
      <c r="A30" s="33" t="n">
        <v>9</v>
      </c>
      <c r="B30" s="34" t="n">
        <v>7</v>
      </c>
      <c r="C30" s="16" t="s">
        <v>87</v>
      </c>
      <c r="D30" s="16" t="s">
        <v>88</v>
      </c>
      <c r="E30" s="16" t="s">
        <v>89</v>
      </c>
      <c r="F30" s="35" t="n">
        <v>1993</v>
      </c>
      <c r="G30" s="36" t="s">
        <v>35</v>
      </c>
      <c r="H30" s="36" t="n">
        <v>91.5</v>
      </c>
      <c r="I30" s="37" t="n">
        <f aca="true">IF(H30="","",VLOOKUP(H30,[1]WeightClasses!$A$2:$E$17,IF(LEFT(G30,1)="F",IF(YEAR(TODAY())-F30&lt;24,4,2),IF(YEAR(TODAY())-F30&lt;24,5,3)),1))</f>
        <v>93</v>
      </c>
      <c r="J30" s="38" t="s">
        <v>1</v>
      </c>
      <c r="K30" s="39" t="n">
        <v>170</v>
      </c>
      <c r="L30" s="38" t="s">
        <v>1</v>
      </c>
      <c r="M30" s="39" t="n">
        <v>180</v>
      </c>
      <c r="N30" s="38" t="s">
        <v>4</v>
      </c>
      <c r="O30" s="39" t="n">
        <v>190</v>
      </c>
      <c r="P30" s="40" t="n">
        <f aca="false">IF(OR(K30&lt;&gt;0,M30&lt;&gt;0,O30&lt;&gt;0),MAX(IF(J30=$S$1,K30,0),IF(L30=$S$1,M30,0),IF(N30=$S$1,O30,0)),"")</f>
        <v>180</v>
      </c>
      <c r="Q30" s="38" t="s">
        <v>1</v>
      </c>
      <c r="R30" s="39" t="n">
        <v>130</v>
      </c>
      <c r="S30" s="38" t="s">
        <v>1</v>
      </c>
      <c r="T30" s="39" t="n">
        <v>140</v>
      </c>
      <c r="U30" s="38" t="s">
        <v>4</v>
      </c>
      <c r="V30" s="39" t="n">
        <v>147.5</v>
      </c>
      <c r="W30" s="40" t="n">
        <f aca="false">IF(OR(R30&lt;&gt;0,T30&lt;&gt;0,V30&lt;&gt;0),MAX(IF(Q30=$S$1,R30,0),IF(S30=$S$1,T30,0),IF(U30=$S$1,V30,0)),"")</f>
        <v>140</v>
      </c>
      <c r="X30" s="38" t="s">
        <v>1</v>
      </c>
      <c r="Y30" s="39" t="n">
        <v>190</v>
      </c>
      <c r="Z30" s="38" t="s">
        <v>1</v>
      </c>
      <c r="AA30" s="39" t="n">
        <v>205</v>
      </c>
      <c r="AB30" s="38" t="s">
        <v>1</v>
      </c>
      <c r="AC30" s="39" t="n">
        <v>215</v>
      </c>
      <c r="AD30" s="40" t="n">
        <f aca="false">IF(OR(Y30&lt;&gt;0,AA30&lt;&gt;0,AC30&lt;&gt;0),MAX(IF(X30=$S$1,Y30,0),IF(Z30=$S$1,AA30,0),IF(AB30=$S$1,AC30,0)),"")</f>
        <v>215</v>
      </c>
      <c r="AE30" s="41" t="n">
        <f aca="false">IF(OR(P30&lt;&gt;"",W30&lt;&gt;"",AD30&lt;&gt;""),IF(AU33,"DSQ",IF(AND(RIGHT(G30,2)="PL"),IF(P30="",0,P30)+IF(W30="",0,W30)+IF(AD30="",0,AD30),IF(AND(RIGHT(G30,2)="BP",W30&lt;&gt;0),W30,0))),"")</f>
        <v>535</v>
      </c>
      <c r="AF30" s="42" t="n">
        <f aca="false">IF(AND(AE30&lt;&gt;"",ISNUMBER(AE30)),AG30*AE30,"")</f>
        <v>70.54831</v>
      </c>
      <c r="AG30" s="42" t="n">
        <f aca="false">IF(OR(H30="",H30=0),0, ROUND(100/(VLOOKUP($G30,'[1]IPF GL Formula'!$A$4:$F$11,3,0)-VLOOKUP($G30,'[1]IPF GL Formula'!$A$4:$F$11,4,0)*EXP(-VLOOKUP($G30,'[1]IPF GL Formula'!$A$4:$F$11,5,0)*H30)),6))</f>
        <v>0.131866</v>
      </c>
      <c r="AH30" s="32"/>
      <c r="AI30" s="30" t="n">
        <f aca="false">J24=$S$2</f>
        <v>0</v>
      </c>
      <c r="AJ30" s="30" t="n">
        <f aca="false">L24=$S$2</f>
        <v>0</v>
      </c>
      <c r="AK30" s="30" t="n">
        <f aca="false">N24=$S$2</f>
        <v>0</v>
      </c>
      <c r="AL30" s="30" t="n">
        <f aca="false">Q24=$S$2</f>
        <v>0</v>
      </c>
      <c r="AM30" s="30" t="n">
        <f aca="false">S24=$S$2</f>
        <v>0</v>
      </c>
      <c r="AN30" s="30" t="n">
        <f aca="false">U24=$S$2</f>
        <v>0</v>
      </c>
      <c r="AO30" s="30" t="n">
        <f aca="false">X24=$S$2</f>
        <v>0</v>
      </c>
      <c r="AP30" s="30" t="n">
        <f aca="false">Z24=$S$2</f>
        <v>0</v>
      </c>
      <c r="AQ30" s="30" t="n">
        <f aca="false">AB24=$S$2</f>
        <v>0</v>
      </c>
      <c r="AR30" s="31" t="n">
        <f aca="false">AND(AI30,AJ30,AK30)</f>
        <v>0</v>
      </c>
      <c r="AS30" s="31" t="n">
        <f aca="false">AND(AL30,AM30,AN30)</f>
        <v>0</v>
      </c>
      <c r="AT30" s="31" t="n">
        <f aca="false">AND(AO30,AP30,AQ30)</f>
        <v>0</v>
      </c>
      <c r="AU30" s="31" t="n">
        <f aca="false">OR(AR30,AS30,AT30)</f>
        <v>0</v>
      </c>
      <c r="AV30" s="32"/>
      <c r="AW30" s="32"/>
      <c r="AX30" s="32"/>
      <c r="AY30" s="32"/>
    </row>
    <row r="31" customFormat="false" ht="15.75" hidden="false" customHeight="true" outlineLevel="0" collapsed="false">
      <c r="A31" s="33" t="n">
        <v>10</v>
      </c>
      <c r="B31" s="34" t="n">
        <v>9</v>
      </c>
      <c r="C31" s="16" t="s">
        <v>90</v>
      </c>
      <c r="D31" s="16" t="s">
        <v>91</v>
      </c>
      <c r="E31" s="16" t="s">
        <v>92</v>
      </c>
      <c r="F31" s="35" t="n">
        <v>1995</v>
      </c>
      <c r="G31" s="36" t="s">
        <v>35</v>
      </c>
      <c r="H31" s="36" t="n">
        <v>92.2</v>
      </c>
      <c r="I31" s="37" t="n">
        <f aca="true">IF(H31="","",VLOOKUP(H31,[1]WeightClasses!$A$2:$E$17,IF(LEFT(G31,1)="F",IF(YEAR(TODAY())-F31&lt;24,4,2),IF(YEAR(TODAY())-F31&lt;24,5,3)),1))</f>
        <v>93</v>
      </c>
      <c r="J31" s="38" t="s">
        <v>1</v>
      </c>
      <c r="K31" s="39" t="n">
        <v>160</v>
      </c>
      <c r="L31" s="38" t="s">
        <v>1</v>
      </c>
      <c r="M31" s="39" t="n">
        <v>170</v>
      </c>
      <c r="N31" s="38" t="s">
        <v>4</v>
      </c>
      <c r="O31" s="39" t="n">
        <v>175</v>
      </c>
      <c r="P31" s="40" t="n">
        <f aca="false">IF(OR(K31&lt;&gt;0,M31&lt;&gt;0,O31&lt;&gt;0),MAX(IF(J31=$S$1,K31,0),IF(L31=$S$1,M31,0),IF(N31=$S$1,O31,0)),"")</f>
        <v>170</v>
      </c>
      <c r="Q31" s="38" t="s">
        <v>1</v>
      </c>
      <c r="R31" s="39" t="n">
        <v>110</v>
      </c>
      <c r="S31" s="38" t="s">
        <v>1</v>
      </c>
      <c r="T31" s="39" t="n">
        <v>115</v>
      </c>
      <c r="U31" s="38" t="s">
        <v>4</v>
      </c>
      <c r="V31" s="39" t="n">
        <v>120</v>
      </c>
      <c r="W31" s="40" t="n">
        <f aca="false">IF(OR(R31&lt;&gt;0,T31&lt;&gt;0,V31&lt;&gt;0),MAX(IF(Q31=$S$1,R31,0),IF(S31=$S$1,T31,0),IF(U31=$S$1,V31,0)),"")</f>
        <v>115</v>
      </c>
      <c r="X31" s="38" t="s">
        <v>1</v>
      </c>
      <c r="Y31" s="39" t="n">
        <v>190</v>
      </c>
      <c r="Z31" s="38" t="s">
        <v>1</v>
      </c>
      <c r="AA31" s="39" t="n">
        <v>200</v>
      </c>
      <c r="AB31" s="38" t="s">
        <v>1</v>
      </c>
      <c r="AC31" s="39" t="n">
        <v>205</v>
      </c>
      <c r="AD31" s="40" t="n">
        <f aca="false">IF(OR(Y31&lt;&gt;0,AA31&lt;&gt;0,AC31&lt;&gt;0),MAX(IF(X31=$S$1,Y31,0),IF(Z31=$S$1,AA31,0),IF(AB31=$S$1,AC31,0)),"")</f>
        <v>205</v>
      </c>
      <c r="AE31" s="41" t="n">
        <f aca="false">IF(OR(P31&lt;&gt;"",W31&lt;&gt;"",AD31&lt;&gt;""),IF(AU33,"DSQ",IF(AND(RIGHT(G31,2)="PL"),IF(P31="",0,P31)+IF(W31="",0,W31)+IF(AD31="",0,AD31),IF(AND(RIGHT(G31,2)="BP",W31&lt;&gt;0),W31,0))),"")</f>
        <v>490</v>
      </c>
      <c r="AF31" s="42" t="n">
        <f aca="false">IF(AND(AE31&lt;&gt;"",ISNUMBER(AE31)),AG31*AE31,"")</f>
        <v>64.37326</v>
      </c>
      <c r="AG31" s="42" t="n">
        <f aca="false">IF(OR(H31="",H31=0),0, ROUND(100/(VLOOKUP($G31,'[1]IPF GL Formula'!$A$4:$F$11,3,0)-VLOOKUP($G31,'[1]IPF GL Formula'!$A$4:$F$11,4,0)*EXP(-VLOOKUP($G31,'[1]IPF GL Formula'!$A$4:$F$11,5,0)*H31)),6))</f>
        <v>0.131374</v>
      </c>
      <c r="AH31" s="32"/>
      <c r="AI31" s="30" t="n">
        <f aca="false">J26=$S$2</f>
        <v>0</v>
      </c>
      <c r="AJ31" s="30" t="n">
        <f aca="false">L26=$S$2</f>
        <v>0</v>
      </c>
      <c r="AK31" s="30" t="n">
        <f aca="false">N26=$S$2</f>
        <v>0</v>
      </c>
      <c r="AL31" s="30" t="n">
        <f aca="false">Q26=$S$2</f>
        <v>0</v>
      </c>
      <c r="AM31" s="30" t="n">
        <f aca="false">S26=$S$2</f>
        <v>0</v>
      </c>
      <c r="AN31" s="30" t="n">
        <f aca="false">U26=$S$2</f>
        <v>0</v>
      </c>
      <c r="AO31" s="30" t="n">
        <f aca="false">X26=$S$2</f>
        <v>0</v>
      </c>
      <c r="AP31" s="30" t="n">
        <f aca="false">Z26=$S$2</f>
        <v>0</v>
      </c>
      <c r="AQ31" s="30" t="n">
        <f aca="false">AB26=$S$2</f>
        <v>1</v>
      </c>
      <c r="AR31" s="31" t="n">
        <f aca="false">AND(AI31,AJ31,AK31)</f>
        <v>0</v>
      </c>
      <c r="AS31" s="31" t="n">
        <f aca="false">AND(AL31,AM31,AN31)</f>
        <v>0</v>
      </c>
      <c r="AT31" s="31" t="n">
        <f aca="false">AND(AO31,AP31,AQ31)</f>
        <v>0</v>
      </c>
      <c r="AU31" s="31" t="n">
        <f aca="false">OR(AR31,AS31,AT31)</f>
        <v>0</v>
      </c>
      <c r="AV31" s="32"/>
      <c r="AW31" s="32"/>
      <c r="AX31" s="32"/>
      <c r="AY31" s="32"/>
    </row>
    <row r="32" customFormat="false" ht="15.75" hidden="false" customHeight="true" outlineLevel="0" collapsed="false">
      <c r="A32" s="33" t="n">
        <v>11</v>
      </c>
      <c r="B32" s="34" t="n">
        <v>2</v>
      </c>
      <c r="C32" s="16" t="s">
        <v>93</v>
      </c>
      <c r="D32" s="16" t="s">
        <v>94</v>
      </c>
      <c r="E32" s="16" t="s">
        <v>51</v>
      </c>
      <c r="F32" s="35" t="n">
        <v>1992</v>
      </c>
      <c r="G32" s="36" t="s">
        <v>35</v>
      </c>
      <c r="H32" s="36" t="n">
        <v>90.45</v>
      </c>
      <c r="I32" s="37" t="n">
        <f aca="true">IF(H32="","",VLOOKUP(H32,[1]WeightClasses!$A$2:$E$17,IF(LEFT(G32,1)="F",IF(YEAR(TODAY())-F32&lt;24,4,2),IF(YEAR(TODAY())-F32&lt;24,5,3)),1))</f>
        <v>93</v>
      </c>
      <c r="J32" s="38" t="s">
        <v>1</v>
      </c>
      <c r="K32" s="39" t="n">
        <v>132.5</v>
      </c>
      <c r="L32" s="38" t="s">
        <v>1</v>
      </c>
      <c r="M32" s="39" t="n">
        <v>140</v>
      </c>
      <c r="N32" s="38" t="s">
        <v>1</v>
      </c>
      <c r="O32" s="39" t="n">
        <v>150</v>
      </c>
      <c r="P32" s="40" t="n">
        <f aca="false">IF(OR(K32&lt;&gt;0,M32&lt;&gt;0,O32&lt;&gt;0),MAX(IF(J32=$S$1,K32,0),IF(L32=$S$1,M32,0),IF(N32=$S$1,O32,0)),"")</f>
        <v>150</v>
      </c>
      <c r="Q32" s="38" t="s">
        <v>1</v>
      </c>
      <c r="R32" s="39" t="n">
        <v>105</v>
      </c>
      <c r="S32" s="38" t="s">
        <v>1</v>
      </c>
      <c r="T32" s="39" t="n">
        <v>110</v>
      </c>
      <c r="U32" s="38" t="s">
        <v>1</v>
      </c>
      <c r="V32" s="39" t="n">
        <v>115</v>
      </c>
      <c r="W32" s="40" t="n">
        <f aca="false">IF(OR(R32&lt;&gt;0,T32&lt;&gt;0,V32&lt;&gt;0),MAX(IF(Q32=$S$1,R32,0),IF(S32=$S$1,T32,0),IF(U32=$S$1,V32,0)),"")</f>
        <v>115</v>
      </c>
      <c r="X32" s="38" t="s">
        <v>1</v>
      </c>
      <c r="Y32" s="39" t="n">
        <v>182.5</v>
      </c>
      <c r="Z32" s="38" t="s">
        <v>1</v>
      </c>
      <c r="AA32" s="39" t="n">
        <v>195</v>
      </c>
      <c r="AB32" s="38" t="s">
        <v>1</v>
      </c>
      <c r="AC32" s="39" t="n">
        <v>215</v>
      </c>
      <c r="AD32" s="40" t="n">
        <f aca="false">IF(OR(Y32&lt;&gt;0,AA32&lt;&gt;0,AC32&lt;&gt;0),MAX(IF(X32=$S$1,Y32,0),IF(Z32=$S$1,AA32,0),IF(AB32=$S$1,AC32,0)),"")</f>
        <v>215</v>
      </c>
      <c r="AE32" s="41" t="n">
        <f aca="false">IF(OR(P32&lt;&gt;"",W32&lt;&gt;"",AD32&lt;&gt;""),IF(AU25,"DSQ",IF(AND(RIGHT(G32,2)="PL"),IF(P32="",0,P32)+IF(W32="",0,W32)+IF(AD32="",0,AD32),IF(AND(RIGHT(G32,2)="BP",W32&lt;&gt;0),W32,0))),"")</f>
        <v>480</v>
      </c>
      <c r="AF32" s="42" t="n">
        <f aca="false">IF(AND(AE32&lt;&gt;"",ISNUMBER(AE32)),AG32*AE32,"")</f>
        <v>63.65568</v>
      </c>
      <c r="AG32" s="42" t="n">
        <f aca="false">IF(OR(H32="",H32=0),0, ROUND(100/(VLOOKUP($G32,'[1]IPF GL Formula'!$A$4:$F$11,3,0)-VLOOKUP($G32,'[1]IPF GL Formula'!$A$4:$F$11,4,0)*EXP(-VLOOKUP($G32,'[1]IPF GL Formula'!$A$4:$F$11,5,0)*H32)),6))</f>
        <v>0.132616</v>
      </c>
      <c r="AH32" s="32"/>
      <c r="AI32" s="30" t="n">
        <f aca="false">J31=$S$2</f>
        <v>0</v>
      </c>
      <c r="AJ32" s="30" t="n">
        <f aca="false">L31=$S$2</f>
        <v>0</v>
      </c>
      <c r="AK32" s="30" t="n">
        <f aca="false">N31=$S$2</f>
        <v>1</v>
      </c>
      <c r="AL32" s="30" t="n">
        <f aca="false">Q31=$S$2</f>
        <v>0</v>
      </c>
      <c r="AM32" s="30" t="n">
        <f aca="false">S31=$S$2</f>
        <v>0</v>
      </c>
      <c r="AN32" s="30" t="n">
        <f aca="false">U31=$S$2</f>
        <v>1</v>
      </c>
      <c r="AO32" s="30" t="n">
        <f aca="false">X31=$S$2</f>
        <v>0</v>
      </c>
      <c r="AP32" s="30" t="n">
        <f aca="false">Z31=$S$2</f>
        <v>0</v>
      </c>
      <c r="AQ32" s="30" t="n">
        <f aca="false">AB31=$S$2</f>
        <v>0</v>
      </c>
      <c r="AR32" s="31" t="n">
        <f aca="false">AND(AI32,AJ32,AK32)</f>
        <v>0</v>
      </c>
      <c r="AS32" s="31" t="n">
        <f aca="false">AND(AL32,AM32,AN32)</f>
        <v>0</v>
      </c>
      <c r="AT32" s="31" t="n">
        <f aca="false">AND(AO32,AP32,AQ32)</f>
        <v>0</v>
      </c>
      <c r="AU32" s="31" t="n">
        <f aca="false">OR(AR32,AS32,AT32)</f>
        <v>0</v>
      </c>
      <c r="AV32" s="32"/>
      <c r="AW32" s="32"/>
      <c r="AX32" s="32"/>
      <c r="AY32" s="32"/>
    </row>
    <row r="33" customFormat="false" ht="15.75" hidden="false" customHeight="true" outlineLevel="0" collapsed="false">
      <c r="A33" s="33"/>
      <c r="B33" s="34" t="n">
        <v>3</v>
      </c>
      <c r="C33" s="16" t="s">
        <v>95</v>
      </c>
      <c r="D33" s="16" t="s">
        <v>96</v>
      </c>
      <c r="E33" s="16" t="s">
        <v>62</v>
      </c>
      <c r="F33" s="35" t="n">
        <v>1970</v>
      </c>
      <c r="G33" s="36" t="s">
        <v>35</v>
      </c>
      <c r="H33" s="36" t="n">
        <v>91.3</v>
      </c>
      <c r="I33" s="37" t="n">
        <f aca="true">IF(H33="","",VLOOKUP(H33,[1]WeightClasses!$A$2:$E$17,IF(LEFT(G33,1)="F",IF(YEAR(TODAY())-F33&lt;24,4,2),IF(YEAR(TODAY())-F33&lt;24,5,3)),1))</f>
        <v>93</v>
      </c>
      <c r="J33" s="38" t="s">
        <v>4</v>
      </c>
      <c r="K33" s="39" t="n">
        <v>180</v>
      </c>
      <c r="L33" s="38" t="s">
        <v>4</v>
      </c>
      <c r="M33" s="39" t="n">
        <v>180</v>
      </c>
      <c r="N33" s="38" t="s">
        <v>4</v>
      </c>
      <c r="O33" s="39" t="n">
        <v>180</v>
      </c>
      <c r="P33" s="40" t="n">
        <f aca="false">IF(OR(K33&lt;&gt;0,M33&lt;&gt;0,O33&lt;&gt;0),MAX(IF(J33=$S$1,K33,0),IF(L33=$S$1,M33,0),IF(N33=$S$1,O33,0)),"")</f>
        <v>0</v>
      </c>
      <c r="Q33" s="38" t="s">
        <v>1</v>
      </c>
      <c r="R33" s="39" t="n">
        <v>130</v>
      </c>
      <c r="S33" s="38" t="s">
        <v>1</v>
      </c>
      <c r="T33" s="39" t="n">
        <v>135</v>
      </c>
      <c r="U33" s="38" t="s">
        <v>1</v>
      </c>
      <c r="V33" s="39" t="n">
        <v>140</v>
      </c>
      <c r="W33" s="40" t="n">
        <f aca="false">IF(OR(R33&lt;&gt;0,T33&lt;&gt;0,V33&lt;&gt;0),MAX(IF(Q33=$S$1,R33,0),IF(S33=$S$1,T33,0),IF(U33=$S$1,V33,0)),"")</f>
        <v>140</v>
      </c>
      <c r="X33" s="38" t="s">
        <v>4</v>
      </c>
      <c r="Y33" s="39" t="n">
        <v>205</v>
      </c>
      <c r="Z33" s="38" t="s">
        <v>4</v>
      </c>
      <c r="AA33" s="39"/>
      <c r="AB33" s="38" t="s">
        <v>4</v>
      </c>
      <c r="AC33" s="39"/>
      <c r="AD33" s="40" t="n">
        <f aca="false">IF(OR(Y33&lt;&gt;0,AA33&lt;&gt;0,AC33&lt;&gt;0),MAX(IF(X33=$S$1,Y33,0),IF(Z33=$S$1,AA33,0),IF(AB33=$S$1,AC33,0)),"")</f>
        <v>0</v>
      </c>
      <c r="AE33" s="41" t="e">
        <f aca="false">IF(OR(P33&lt;&gt;"",W33&lt;&gt;"",AD33&lt;&gt;""),IF(#REF!,"DSQ",IF(AND(RIGHT(G33,2)="PL"),IF(P33="",0,P33)+IF(W33="",0,W33)+IF(AD33="",0,AD33),IF(AND(RIGHT(G33,2)="BP",W33&lt;&gt;0),W33,0))),"")</f>
        <v>#REF!</v>
      </c>
      <c r="AF33" s="42" t="e">
        <f aca="false">IF(AND(AE33&lt;&gt;"",ISNUMBER(AE33)),AG33*AE33,"")</f>
        <v>#VALUE!</v>
      </c>
      <c r="AG33" s="42" t="n">
        <f aca="false">IF(OR(H33="",H33=0),0, ROUND(100/(VLOOKUP($G33,'[1]IPF GL Formula'!$A$4:$F$11,3,0)-VLOOKUP($G33,'[1]IPF GL Formula'!$A$4:$F$11,4,0)*EXP(-VLOOKUP($G33,'[1]IPF GL Formula'!$A$4:$F$11,5,0)*H33)),6))</f>
        <v>0.132007</v>
      </c>
      <c r="AH33" s="32"/>
      <c r="AI33" s="30" t="n">
        <f aca="false">J30=$S$2</f>
        <v>0</v>
      </c>
      <c r="AJ33" s="30" t="n">
        <f aca="false">L30=$S$2</f>
        <v>0</v>
      </c>
      <c r="AK33" s="30" t="n">
        <f aca="false">N30=$S$2</f>
        <v>1</v>
      </c>
      <c r="AL33" s="30" t="n">
        <f aca="false">Q30=$S$2</f>
        <v>0</v>
      </c>
      <c r="AM33" s="30" t="n">
        <f aca="false">S30=$S$2</f>
        <v>0</v>
      </c>
      <c r="AN33" s="30" t="n">
        <f aca="false">U30=$S$2</f>
        <v>1</v>
      </c>
      <c r="AO33" s="30" t="n">
        <f aca="false">X30=$S$2</f>
        <v>0</v>
      </c>
      <c r="AP33" s="30" t="n">
        <f aca="false">Z30=$S$2</f>
        <v>0</v>
      </c>
      <c r="AQ33" s="30" t="n">
        <f aca="false">AB30=$S$2</f>
        <v>0</v>
      </c>
      <c r="AR33" s="31" t="n">
        <f aca="false">AND(AI33,AJ33,AK33)</f>
        <v>0</v>
      </c>
      <c r="AS33" s="31" t="n">
        <f aca="false">AND(AL33,AM33,AN33)</f>
        <v>0</v>
      </c>
      <c r="AT33" s="31" t="n">
        <f aca="false">AND(AO33,AP33,AQ33)</f>
        <v>0</v>
      </c>
      <c r="AU33" s="31" t="n">
        <f aca="false">OR(AR33,AS33,AT33)</f>
        <v>0</v>
      </c>
      <c r="AV33" s="32"/>
      <c r="AW33" s="32"/>
      <c r="AX33" s="32"/>
      <c r="AY33" s="32"/>
    </row>
    <row r="34" customFormat="false" ht="15.75" hidden="false" customHeight="true" outlineLevel="0" collapsed="false">
      <c r="A34" s="33"/>
      <c r="B34" s="33"/>
      <c r="C34" s="17" t="s">
        <v>97</v>
      </c>
      <c r="D34" s="44"/>
      <c r="E34" s="44"/>
      <c r="F34" s="45"/>
      <c r="G34" s="36"/>
      <c r="H34" s="36"/>
      <c r="I34" s="46" t="str">
        <f aca="true">IF(H34="","",VLOOKUP(H34,WeightClasses!$A$2:$E$17,IF(LEFT(G34,1)="F",IF(YEAR(TODAY())-F34&lt;24,4,2),IF(YEAR(TODAY())-F34&lt;24,5,3)),1))</f>
        <v/>
      </c>
      <c r="J34" s="47"/>
      <c r="K34" s="48"/>
      <c r="L34" s="47"/>
      <c r="M34" s="48"/>
      <c r="N34" s="47"/>
      <c r="O34" s="48"/>
      <c r="P34" s="49" t="str">
        <f aca="false">IF(OR(K34&lt;&gt;0,M34&lt;&gt;0,O34&lt;&gt;0),MAX(IF(J34=$S$1,K34,0),IF(L34=$S$1,M34,0),IF(N34=$S$1,O34,0)),"")</f>
        <v/>
      </c>
      <c r="Q34" s="47"/>
      <c r="R34" s="48"/>
      <c r="S34" s="47"/>
      <c r="T34" s="48"/>
      <c r="U34" s="47"/>
      <c r="V34" s="48"/>
      <c r="W34" s="49" t="str">
        <f aca="false">IF(OR(R34&lt;&gt;0,T34&lt;&gt;0,V34&lt;&gt;0),MAX(IF(Q34=$S$1,R34,0),IF(S34=$S$1,T34,0),IF(U34=$S$1,V34,0)),"")</f>
        <v/>
      </c>
      <c r="X34" s="47"/>
      <c r="Y34" s="48"/>
      <c r="Z34" s="47"/>
      <c r="AA34" s="48"/>
      <c r="AB34" s="47"/>
      <c r="AC34" s="48"/>
      <c r="AD34" s="49" t="str">
        <f aca="false">IF(OR(Y34&lt;&gt;0,AA34&lt;&gt;0,AC34&lt;&gt;0),MAX(IF(X34=$S$1,Y34,0),IF(Z34=$S$1,AA34,0),IF(AB34=$S$1,AC34,0)),"")</f>
        <v/>
      </c>
      <c r="AE34" s="50" t="str">
        <f aca="false">IF(OR(P34&lt;&gt;"",W34&lt;&gt;"",AD34&lt;&gt;""),IF(AU34,"DSQ",IF(AND(RIGHT(G34,2)="PL"),IF(P34="",0,P34)+IF(W34="",0,W34)+IF(AD34="",0,AD34),IF(AND(RIGHT(G34,2)="BP",W34&lt;&gt;0),W34,0))),"")</f>
        <v/>
      </c>
      <c r="AF34" s="51" t="str">
        <f aca="false">IF(AND(AE34&lt;&gt;"",ISNUMBER(AE34)),AG34*AE34,"")</f>
        <v/>
      </c>
      <c r="AG34" s="51" t="n">
        <f aca="false">IF(OR(H34="",H34=0),0, ROUND(100/(VLOOKUP($G34,'IPF GL Formula'!$A$4:$F$11,3,0)-VLOOKUP($G34,'IPF GL Formula'!$A$4:$F$11,4,0)*EXP(-VLOOKUP($G34,'IPF GL Formula'!$A$4:$F$11,5,0)*H34)),6))</f>
        <v>0</v>
      </c>
      <c r="AH34" s="32"/>
      <c r="AI34" s="30" t="n">
        <f aca="false">J34=$S$2</f>
        <v>0</v>
      </c>
      <c r="AJ34" s="30" t="n">
        <f aca="false">L34=$S$2</f>
        <v>0</v>
      </c>
      <c r="AK34" s="30" t="n">
        <f aca="false">N34=$S$2</f>
        <v>0</v>
      </c>
      <c r="AL34" s="30" t="n">
        <f aca="false">Q34=$S$2</f>
        <v>0</v>
      </c>
      <c r="AM34" s="30" t="n">
        <f aca="false">S34=$S$2</f>
        <v>0</v>
      </c>
      <c r="AN34" s="30" t="n">
        <f aca="false">U34=$S$2</f>
        <v>0</v>
      </c>
      <c r="AO34" s="30" t="n">
        <f aca="false">X34=$S$2</f>
        <v>0</v>
      </c>
      <c r="AP34" s="30" t="n">
        <f aca="false">Z34=$S$2</f>
        <v>0</v>
      </c>
      <c r="AQ34" s="30" t="n">
        <f aca="false">AB34=$S$2</f>
        <v>0</v>
      </c>
      <c r="AR34" s="31" t="n">
        <f aca="false">AND(AI34,AJ34,AK34)</f>
        <v>0</v>
      </c>
      <c r="AS34" s="31" t="n">
        <f aca="false">AND(AL34,AM34,AN34)</f>
        <v>0</v>
      </c>
      <c r="AT34" s="31" t="n">
        <f aca="false">AND(AO34,AP34,AQ34)</f>
        <v>0</v>
      </c>
      <c r="AU34" s="31" t="n">
        <f aca="false">OR(AR34,AS34,AT34)</f>
        <v>0</v>
      </c>
      <c r="AV34" s="32"/>
      <c r="AW34" s="32"/>
      <c r="AX34" s="32"/>
      <c r="AY34" s="32"/>
    </row>
    <row r="35" customFormat="false" ht="15.75" hidden="false" customHeight="true" outlineLevel="0" collapsed="false">
      <c r="A35" s="33" t="n">
        <v>1</v>
      </c>
      <c r="B35" s="33" t="n">
        <v>1</v>
      </c>
      <c r="C35" s="44" t="s">
        <v>98</v>
      </c>
      <c r="D35" s="44" t="s">
        <v>71</v>
      </c>
      <c r="E35" s="44" t="s">
        <v>51</v>
      </c>
      <c r="F35" s="45" t="n">
        <v>1995</v>
      </c>
      <c r="G35" s="36" t="s">
        <v>35</v>
      </c>
      <c r="H35" s="36" t="n">
        <v>103.7</v>
      </c>
      <c r="I35" s="46" t="n">
        <f aca="true">IF(H35="","",VLOOKUP(H35,WeightClasses!$A$2:$E$17,IF(LEFT(G35,1)="F",IF(YEAR(TODAY())-F35&lt;24,4,2),IF(YEAR(TODAY())-F35&lt;24,5,3)),1))</f>
        <v>105</v>
      </c>
      <c r="J35" s="47" t="s">
        <v>1</v>
      </c>
      <c r="K35" s="48" t="n">
        <v>265</v>
      </c>
      <c r="L35" s="47" t="s">
        <v>1</v>
      </c>
      <c r="M35" s="48" t="n">
        <v>275</v>
      </c>
      <c r="N35" s="47" t="s">
        <v>1</v>
      </c>
      <c r="O35" s="48" t="n">
        <v>282.5</v>
      </c>
      <c r="P35" s="49" t="n">
        <f aca="false">IF(OR(K35&lt;&gt;0,M35&lt;&gt;0,O35&lt;&gt;0),MAX(IF(J35=$S$1,K35,0),IF(L35=$S$1,M35,0),IF(N35=$S$1,O35,0)),"")</f>
        <v>282.5</v>
      </c>
      <c r="Q35" s="47" t="s">
        <v>1</v>
      </c>
      <c r="R35" s="48" t="n">
        <v>170</v>
      </c>
      <c r="S35" s="47" t="s">
        <v>1</v>
      </c>
      <c r="T35" s="48" t="n">
        <v>175</v>
      </c>
      <c r="U35" s="47" t="s">
        <v>4</v>
      </c>
      <c r="V35" s="48" t="n">
        <v>180</v>
      </c>
      <c r="W35" s="49" t="n">
        <f aca="false">IF(OR(R35&lt;&gt;0,T35&lt;&gt;0,V35&lt;&gt;0),MAX(IF(Q35=$S$1,R35,0),IF(S35=$S$1,T35,0),IF(U35=$S$1,V35,0)),"")</f>
        <v>175</v>
      </c>
      <c r="X35" s="47" t="s">
        <v>1</v>
      </c>
      <c r="Y35" s="48" t="n">
        <v>300</v>
      </c>
      <c r="Z35" s="47" t="s">
        <v>1</v>
      </c>
      <c r="AA35" s="48" t="n">
        <v>315</v>
      </c>
      <c r="AB35" s="47" t="s">
        <v>4</v>
      </c>
      <c r="AC35" s="48" t="n">
        <v>325</v>
      </c>
      <c r="AD35" s="49" t="n">
        <f aca="false">IF(OR(Y35&lt;&gt;0,AA35&lt;&gt;0,AC35&lt;&gt;0),MAX(IF(X35=$S$1,Y35,0),IF(Z35=$S$1,AA35,0),IF(AB35=$S$1,AC35,0)),"")</f>
        <v>315</v>
      </c>
      <c r="AE35" s="50" t="n">
        <f aca="false">IF(OR(P35&lt;&gt;"",W35&lt;&gt;"",AD35&lt;&gt;""),IF(AU34,"DSQ",IF(AND(RIGHT(G35,2)="PL"),IF(P35="",0,P35)+IF(W35="",0,W35)+IF(AD35="",0,AD35),IF(AND(RIGHT(G35,2)="BP",W35&lt;&gt;0),W35,0))),"")</f>
        <v>772.5</v>
      </c>
      <c r="AF35" s="51" t="n">
        <f aca="false">IF(AND(AE35&lt;&gt;"",ISNUMBER(AE35)),AG35*AE35,"")</f>
        <v>95.93214</v>
      </c>
      <c r="AG35" s="51" t="n">
        <f aca="false">IF(OR(H35="",H35=0),0, ROUND(100/(VLOOKUP($G35,'IPF GL Formula'!$A$4:$F$11,3,0)-VLOOKUP($G35,'IPF GL Formula'!$A$4:$F$11,4,0)*EXP(-VLOOKUP($G35,'IPF GL Formula'!$A$4:$F$11,5,0)*H35)),6))</f>
        <v>0.124184</v>
      </c>
      <c r="AH35" s="32"/>
      <c r="AI35" s="30" t="n">
        <f aca="false">J37=$S$2</f>
        <v>0</v>
      </c>
      <c r="AJ35" s="30" t="n">
        <f aca="false">L37=$S$2</f>
        <v>0</v>
      </c>
      <c r="AK35" s="30" t="n">
        <f aca="false">N37=$S$2</f>
        <v>1</v>
      </c>
      <c r="AL35" s="30" t="n">
        <f aca="false">Q37=$S$2</f>
        <v>0</v>
      </c>
      <c r="AM35" s="30" t="n">
        <f aca="false">S37=$S$2</f>
        <v>0</v>
      </c>
      <c r="AN35" s="30" t="n">
        <f aca="false">U37=$S$2</f>
        <v>1</v>
      </c>
      <c r="AO35" s="30" t="n">
        <f aca="false">X37=$S$2</f>
        <v>0</v>
      </c>
      <c r="AP35" s="30" t="n">
        <f aca="false">Z37=$S$2</f>
        <v>1</v>
      </c>
      <c r="AQ35" s="30" t="n">
        <f aca="false">AB37=$S$2</f>
        <v>1</v>
      </c>
      <c r="AR35" s="31" t="n">
        <f aca="false">AND(AI35,AJ35,AK35)</f>
        <v>0</v>
      </c>
      <c r="AS35" s="31" t="n">
        <f aca="false">AND(AL35,AM35,AN35)</f>
        <v>0</v>
      </c>
      <c r="AT35" s="31" t="n">
        <f aca="false">AND(AO35,AP35,AQ35)</f>
        <v>0</v>
      </c>
      <c r="AU35" s="31" t="n">
        <f aca="false">OR(AR35,AS35,AT35)</f>
        <v>0</v>
      </c>
      <c r="AV35" s="32"/>
      <c r="AW35" s="32"/>
      <c r="AX35" s="32"/>
      <c r="AY35" s="32"/>
    </row>
    <row r="36" customFormat="false" ht="15.75" hidden="false" customHeight="true" outlineLevel="0" collapsed="false">
      <c r="A36" s="33"/>
      <c r="B36" s="33" t="n">
        <v>8</v>
      </c>
      <c r="C36" s="44" t="s">
        <v>99</v>
      </c>
      <c r="D36" s="44" t="s">
        <v>100</v>
      </c>
      <c r="E36" s="44" t="s">
        <v>51</v>
      </c>
      <c r="F36" s="45" t="n">
        <v>1986</v>
      </c>
      <c r="G36" s="36" t="s">
        <v>35</v>
      </c>
      <c r="H36" s="36" t="n">
        <v>101.15</v>
      </c>
      <c r="I36" s="46" t="n">
        <f aca="true">IF(H36="","",VLOOKUP(H36,WeightClasses!$A$2:$E$17,IF(LEFT(G36,1)="F",IF(YEAR(TODAY())-F36&lt;24,4,2),IF(YEAR(TODAY())-F36&lt;24,5,3)),1))</f>
        <v>105</v>
      </c>
      <c r="J36" s="47" t="s">
        <v>1</v>
      </c>
      <c r="K36" s="48" t="n">
        <v>240</v>
      </c>
      <c r="L36" s="47" t="s">
        <v>4</v>
      </c>
      <c r="M36" s="48" t="n">
        <v>250</v>
      </c>
      <c r="N36" s="47" t="s">
        <v>4</v>
      </c>
      <c r="O36" s="48" t="n">
        <v>250</v>
      </c>
      <c r="P36" s="49" t="n">
        <f aca="false">IF(OR(K36&lt;&gt;0,M36&lt;&gt;0,O36&lt;&gt;0),MAX(IF(J36=$S$1,K36,0),IF(L36=$S$1,M36,0),IF(N36=$S$1,O36,0)),"")</f>
        <v>240</v>
      </c>
      <c r="Q36" s="47" t="s">
        <v>1</v>
      </c>
      <c r="R36" s="48" t="n">
        <v>170</v>
      </c>
      <c r="S36" s="47" t="s">
        <v>1</v>
      </c>
      <c r="T36" s="48" t="n">
        <v>180</v>
      </c>
      <c r="U36" s="47" t="s">
        <v>1</v>
      </c>
      <c r="V36" s="48" t="n">
        <v>185</v>
      </c>
      <c r="W36" s="49" t="n">
        <f aca="false">IF(OR(R36&lt;&gt;0,T36&lt;&gt;0,V36&lt;&gt;0),MAX(IF(Q36=$S$1,R36,0),IF(S36=$S$1,T36,0),IF(U36=$S$1,V36,0)),"")</f>
        <v>185</v>
      </c>
      <c r="X36" s="47" t="s">
        <v>1</v>
      </c>
      <c r="Y36" s="48" t="n">
        <v>280</v>
      </c>
      <c r="Z36" s="47" t="s">
        <v>1</v>
      </c>
      <c r="AA36" s="48" t="n">
        <v>300</v>
      </c>
      <c r="AB36" s="47" t="s">
        <v>1</v>
      </c>
      <c r="AC36" s="48" t="n">
        <v>322.5</v>
      </c>
      <c r="AD36" s="49" t="n">
        <f aca="false">IF(OR(Y36&lt;&gt;0,AA36&lt;&gt;0,AC36&lt;&gt;0),MAX(IF(X36=$S$1,Y36,0),IF(Z36=$S$1,AA36,0),IF(AB36=$S$1,AC36,0)),"")</f>
        <v>322.5</v>
      </c>
      <c r="AE36" s="50" t="n">
        <f aca="false">IF(OR(P36&lt;&gt;"",W36&lt;&gt;"",AD36&lt;&gt;""),IF(AU38,"DSQ",IF(AND(RIGHT(G36,2)="PL"),IF(P36="",0,P36)+IF(W36="",0,W36)+IF(AD36="",0,AD36),IF(AND(RIGHT(G36,2)="BP",W36&lt;&gt;0),W36,0))),"")</f>
        <v>747.5</v>
      </c>
      <c r="AF36" s="51" t="n">
        <f aca="false">IF(AND(AE36&lt;&gt;"",ISNUMBER(AE36)),AG36*AE36,"")</f>
        <v>93.9211325</v>
      </c>
      <c r="AG36" s="51" t="n">
        <f aca="false">IF(OR(H36="",H36=0),0, ROUND(100/(VLOOKUP($G36,'IPF GL Formula'!$A$4:$F$11,3,0)-VLOOKUP($G36,'IPF GL Formula'!$A$4:$F$11,4,0)*EXP(-VLOOKUP($G36,'IPF GL Formula'!$A$4:$F$11,5,0)*H36)),6))</f>
        <v>0.125647</v>
      </c>
      <c r="AH36" s="32"/>
      <c r="AI36" s="30"/>
      <c r="AJ36" s="30"/>
      <c r="AK36" s="30"/>
      <c r="AL36" s="30"/>
      <c r="AM36" s="30"/>
      <c r="AN36" s="30"/>
      <c r="AO36" s="30"/>
      <c r="AP36" s="30"/>
      <c r="AQ36" s="30"/>
      <c r="AR36" s="31"/>
      <c r="AS36" s="31"/>
      <c r="AT36" s="31"/>
      <c r="AU36" s="31"/>
      <c r="AV36" s="32"/>
      <c r="AW36" s="32"/>
      <c r="AX36" s="32"/>
      <c r="AY36" s="32"/>
    </row>
    <row r="37" customFormat="false" ht="15.75" hidden="false" customHeight="true" outlineLevel="0" collapsed="false">
      <c r="A37" s="33" t="n">
        <v>3</v>
      </c>
      <c r="B37" s="33" t="n">
        <v>3</v>
      </c>
      <c r="C37" s="44" t="s">
        <v>101</v>
      </c>
      <c r="D37" s="44" t="s">
        <v>102</v>
      </c>
      <c r="E37" s="44" t="s">
        <v>45</v>
      </c>
      <c r="F37" s="45" t="n">
        <v>1992</v>
      </c>
      <c r="G37" s="36" t="s">
        <v>35</v>
      </c>
      <c r="H37" s="52" t="n">
        <v>98.6</v>
      </c>
      <c r="I37" s="46" t="n">
        <v>105</v>
      </c>
      <c r="J37" s="47" t="s">
        <v>1</v>
      </c>
      <c r="K37" s="48" t="n">
        <v>280</v>
      </c>
      <c r="L37" s="47" t="s">
        <v>1</v>
      </c>
      <c r="M37" s="48" t="n">
        <v>290</v>
      </c>
      <c r="N37" s="47" t="s">
        <v>4</v>
      </c>
      <c r="O37" s="48" t="n">
        <v>300</v>
      </c>
      <c r="P37" s="49" t="n">
        <f aca="false">IF(OR(K37&lt;&gt;0,M37&lt;&gt;0,O37&lt;&gt;0),MAX(IF(J37=$S$1,K37,0),IF(L37=$S$1,M37,0),IF(N37=$S$1,O37,0)),"")</f>
        <v>290</v>
      </c>
      <c r="Q37" s="47" t="s">
        <v>1</v>
      </c>
      <c r="R37" s="48" t="n">
        <v>175</v>
      </c>
      <c r="S37" s="47" t="s">
        <v>1</v>
      </c>
      <c r="T37" s="48" t="n">
        <v>180</v>
      </c>
      <c r="U37" s="47" t="s">
        <v>4</v>
      </c>
      <c r="V37" s="53" t="s">
        <v>103</v>
      </c>
      <c r="W37" s="49" t="n">
        <f aca="false">IF(OR(R37&lt;&gt;0,T37&lt;&gt;0,V37&lt;&gt;0),MAX(IF(Q37=$S$1,R37,0),IF(S37=$S$1,T37,0),IF(U37=$S$1,V37,0)),"")</f>
        <v>180</v>
      </c>
      <c r="X37" s="47" t="s">
        <v>1</v>
      </c>
      <c r="Y37" s="48" t="n">
        <v>275</v>
      </c>
      <c r="Z37" s="47" t="s">
        <v>4</v>
      </c>
      <c r="AA37" s="48" t="n">
        <v>285</v>
      </c>
      <c r="AB37" s="47" t="s">
        <v>4</v>
      </c>
      <c r="AC37" s="53" t="s">
        <v>103</v>
      </c>
      <c r="AD37" s="49" t="n">
        <f aca="false">IF(OR(Y37&lt;&gt;0,AA37&lt;&gt;0,AC37&lt;&gt;0),MAX(IF(X37=$S$1,Y37,0),IF(Z37=$S$1,AA37,0),IF(AB37=$S$1,AC37,0)),"")</f>
        <v>275</v>
      </c>
      <c r="AE37" s="50" t="n">
        <f aca="false">IF(OR(P37&lt;&gt;"",W37&lt;&gt;"",AD37&lt;&gt;""),IF(AU40,"DSQ",IF(AND(RIGHT(G37,2)="PL"),IF(P37="",0,P37)+IF(W37="",0,W37)+IF(AD37="",0,AD37),IF(AND(RIGHT(G37,2)="BP",W37&lt;&gt;0),W37,0))),"")</f>
        <v>745</v>
      </c>
      <c r="AF37" s="51" t="n">
        <f aca="false">IF(AND(AE37&lt;&gt;"",ISNUMBER(AE37)),AG37*AE37,"")</f>
        <v>94.7491</v>
      </c>
      <c r="AG37" s="51" t="n">
        <f aca="false">IF(OR(H37="",H37=0),0, ROUND(100/(VLOOKUP($G37,'IPF GL Formula'!$A$4:$F$11,3,0)-VLOOKUP($G37,'IPF GL Formula'!$A$4:$F$11,4,0)*EXP(-VLOOKUP($G37,'IPF GL Formula'!$A$4:$F$11,5,0)*H37)),6))</f>
        <v>0.12718</v>
      </c>
      <c r="AH37" s="32"/>
      <c r="AI37" s="30" t="n">
        <f aca="false">J40=$S$2</f>
        <v>0</v>
      </c>
      <c r="AJ37" s="30" t="n">
        <f aca="false">L40=$S$2</f>
        <v>0</v>
      </c>
      <c r="AK37" s="30" t="n">
        <f aca="false">N40=$S$2</f>
        <v>0</v>
      </c>
      <c r="AL37" s="30" t="n">
        <f aca="false">Q40=$S$2</f>
        <v>0</v>
      </c>
      <c r="AM37" s="30" t="n">
        <f aca="false">S40=$S$2</f>
        <v>0</v>
      </c>
      <c r="AN37" s="30" t="n">
        <f aca="false">U40=$S$2</f>
        <v>0</v>
      </c>
      <c r="AO37" s="30" t="n">
        <f aca="false">X40=$S$2</f>
        <v>0</v>
      </c>
      <c r="AP37" s="30" t="n">
        <f aca="false">Z40=$S$2</f>
        <v>0</v>
      </c>
      <c r="AQ37" s="30" t="n">
        <f aca="false">AB40=$S$2</f>
        <v>0</v>
      </c>
      <c r="AR37" s="31" t="n">
        <f aca="false">AND(AI37,AJ37,AK37)</f>
        <v>0</v>
      </c>
      <c r="AS37" s="31" t="n">
        <f aca="false">AND(AL37,AM37,AN37)</f>
        <v>0</v>
      </c>
      <c r="AT37" s="31" t="n">
        <f aca="false">AND(AO37,AP37,AQ37)</f>
        <v>0</v>
      </c>
      <c r="AU37" s="31" t="n">
        <f aca="false">OR(AR37,AS37,AT37)</f>
        <v>0</v>
      </c>
      <c r="AV37" s="32"/>
      <c r="AW37" s="32"/>
      <c r="AX37" s="32"/>
      <c r="AY37" s="32"/>
    </row>
    <row r="38" customFormat="false" ht="15.75" hidden="false" customHeight="true" outlineLevel="0" collapsed="false">
      <c r="A38" s="33" t="n">
        <v>4</v>
      </c>
      <c r="B38" s="33" t="n">
        <v>5</v>
      </c>
      <c r="C38" s="44" t="s">
        <v>104</v>
      </c>
      <c r="D38" s="44" t="s">
        <v>105</v>
      </c>
      <c r="E38" s="44" t="s">
        <v>45</v>
      </c>
      <c r="F38" s="45" t="n">
        <v>1982</v>
      </c>
      <c r="G38" s="36" t="s">
        <v>35</v>
      </c>
      <c r="H38" s="36" t="n">
        <v>102.95</v>
      </c>
      <c r="I38" s="46" t="n">
        <f aca="true">IF(H38="","",VLOOKUP(H38,WeightClasses!$A$2:$E$17,IF(LEFT(G38,1)="F",IF(YEAR(TODAY())-F38&lt;24,4,2),IF(YEAR(TODAY())-F38&lt;24,5,3)),1))</f>
        <v>105</v>
      </c>
      <c r="J38" s="47" t="s">
        <v>1</v>
      </c>
      <c r="K38" s="48" t="n">
        <v>220</v>
      </c>
      <c r="L38" s="47" t="s">
        <v>1</v>
      </c>
      <c r="M38" s="48" t="n">
        <v>230</v>
      </c>
      <c r="N38" s="47" t="s">
        <v>1</v>
      </c>
      <c r="O38" s="48" t="n">
        <v>240</v>
      </c>
      <c r="P38" s="49" t="n">
        <f aca="false">IF(OR(K38&lt;&gt;0,M38&lt;&gt;0,O38&lt;&gt;0),MAX(IF(J38=$S$1,K38,0),IF(L38=$S$1,M38,0),IF(N38=$S$1,O38,0)),"")</f>
        <v>240</v>
      </c>
      <c r="Q38" s="47" t="s">
        <v>1</v>
      </c>
      <c r="R38" s="48" t="n">
        <v>150</v>
      </c>
      <c r="S38" s="47" t="s">
        <v>1</v>
      </c>
      <c r="T38" s="48" t="n">
        <v>155</v>
      </c>
      <c r="U38" s="47" t="s">
        <v>1</v>
      </c>
      <c r="V38" s="48" t="n">
        <v>157.5</v>
      </c>
      <c r="W38" s="49" t="n">
        <f aca="false">IF(OR(R38&lt;&gt;0,T38&lt;&gt;0,V38&lt;&gt;0),MAX(IF(Q38=$S$1,R38,0),IF(S38=$S$1,T38,0),IF(U38=$S$1,V38,0)),"")</f>
        <v>157.5</v>
      </c>
      <c r="X38" s="47" t="s">
        <v>1</v>
      </c>
      <c r="Y38" s="48" t="n">
        <v>280</v>
      </c>
      <c r="Z38" s="47" t="s">
        <v>1</v>
      </c>
      <c r="AA38" s="48" t="n">
        <v>300</v>
      </c>
      <c r="AB38" s="47" t="s">
        <v>1</v>
      </c>
      <c r="AC38" s="48" t="n">
        <v>310</v>
      </c>
      <c r="AD38" s="49" t="n">
        <f aca="false">IF(OR(Y38&lt;&gt;0,AA38&lt;&gt;0,AC38&lt;&gt;0),MAX(IF(X38=$S$1,Y38,0),IF(Z38=$S$1,AA38,0),IF(AB38=$S$1,AC38,0)),"")</f>
        <v>310</v>
      </c>
      <c r="AE38" s="50" t="n">
        <f aca="false">IF(OR(P38&lt;&gt;"",W38&lt;&gt;"",AD38&lt;&gt;""),IF(AU40,"DSQ",IF(AND(RIGHT(G38,2)="PL"),IF(P38="",0,P38)+IF(W38="",0,W38)+IF(AD38="",0,AD38),IF(AND(RIGHT(G38,2)="BP",W38&lt;&gt;0),W38,0))),"")</f>
        <v>707.5</v>
      </c>
      <c r="AF38" s="51" t="n">
        <f aca="false">IF(AND(AE38&lt;&gt;"",ISNUMBER(AE38)),AG38*AE38,"")</f>
        <v>88.1594525</v>
      </c>
      <c r="AG38" s="51" t="n">
        <f aca="false">IF(OR(H38="",H38=0),0, ROUND(100/(VLOOKUP($G38,'IPF GL Formula'!$A$4:$F$11,3,0)-VLOOKUP($G38,'IPF GL Formula'!$A$4:$F$11,4,0)*EXP(-VLOOKUP($G38,'IPF GL Formula'!$A$4:$F$11,5,0)*H38)),6))</f>
        <v>0.124607</v>
      </c>
      <c r="AH38" s="32"/>
      <c r="AI38" s="30" t="n">
        <f aca="false">J36=$S$2</f>
        <v>0</v>
      </c>
      <c r="AJ38" s="30" t="n">
        <f aca="false">L36=$S$2</f>
        <v>1</v>
      </c>
      <c r="AK38" s="30" t="n">
        <f aca="false">N36=$S$2</f>
        <v>1</v>
      </c>
      <c r="AL38" s="30" t="n">
        <f aca="false">Q36=$S$2</f>
        <v>0</v>
      </c>
      <c r="AM38" s="30" t="n">
        <f aca="false">S36=$S$2</f>
        <v>0</v>
      </c>
      <c r="AN38" s="30" t="n">
        <f aca="false">U36=$S$2</f>
        <v>0</v>
      </c>
      <c r="AO38" s="30" t="n">
        <f aca="false">X36=$S$2</f>
        <v>0</v>
      </c>
      <c r="AP38" s="30" t="n">
        <f aca="false">Z36=$S$2</f>
        <v>0</v>
      </c>
      <c r="AQ38" s="30" t="n">
        <f aca="false">AB36=$S$2</f>
        <v>0</v>
      </c>
      <c r="AR38" s="31" t="n">
        <f aca="false">AND(AI38,AJ38,AK38)</f>
        <v>0</v>
      </c>
      <c r="AS38" s="31" t="n">
        <f aca="false">AND(AL38,AM38,AN38)</f>
        <v>0</v>
      </c>
      <c r="AT38" s="31" t="n">
        <f aca="false">AND(AO38,AP38,AQ38)</f>
        <v>0</v>
      </c>
      <c r="AU38" s="31" t="n">
        <f aca="false">OR(AR38,AS38,AT38)</f>
        <v>0</v>
      </c>
      <c r="AV38" s="32"/>
      <c r="AW38" s="32"/>
      <c r="AX38" s="32"/>
      <c r="AY38" s="32"/>
    </row>
    <row r="39" customFormat="false" ht="15.75" hidden="false" customHeight="true" outlineLevel="0" collapsed="false">
      <c r="A39" s="33" t="n">
        <v>5</v>
      </c>
      <c r="B39" s="33" t="n">
        <v>4</v>
      </c>
      <c r="C39" s="44" t="s">
        <v>106</v>
      </c>
      <c r="D39" s="44" t="s">
        <v>107</v>
      </c>
      <c r="E39" s="44" t="s">
        <v>108</v>
      </c>
      <c r="F39" s="45" t="n">
        <v>2000</v>
      </c>
      <c r="G39" s="36" t="s">
        <v>35</v>
      </c>
      <c r="H39" s="36" t="n">
        <v>104</v>
      </c>
      <c r="I39" s="46" t="n">
        <f aca="true">IF(H39="","",VLOOKUP(H39,WeightClasses!$A$2:$E$17,IF(LEFT(G39,1)="F",IF(YEAR(TODAY())-F39&lt;24,4,2),IF(YEAR(TODAY())-F39&lt;24,5,3)),1))</f>
        <v>105</v>
      </c>
      <c r="J39" s="47" t="s">
        <v>4</v>
      </c>
      <c r="K39" s="48" t="n">
        <v>150</v>
      </c>
      <c r="L39" s="47" t="s">
        <v>1</v>
      </c>
      <c r="M39" s="48" t="n">
        <v>155</v>
      </c>
      <c r="N39" s="47" t="s">
        <v>1</v>
      </c>
      <c r="O39" s="48" t="n">
        <v>165</v>
      </c>
      <c r="P39" s="49" t="n">
        <f aca="false">IF(OR(K39&lt;&gt;0,M39&lt;&gt;0,O39&lt;&gt;0),MAX(IF(J39=$S$1,K39,0),IF(L39=$S$1,M39,0),IF(N39=$S$1,O39,0)),"")</f>
        <v>165</v>
      </c>
      <c r="Q39" s="47" t="s">
        <v>1</v>
      </c>
      <c r="R39" s="48" t="n">
        <v>117.5</v>
      </c>
      <c r="S39" s="47" t="s">
        <v>1</v>
      </c>
      <c r="T39" s="48" t="n">
        <v>125</v>
      </c>
      <c r="U39" s="47" t="s">
        <v>4</v>
      </c>
      <c r="V39" s="48" t="n">
        <v>132.5</v>
      </c>
      <c r="W39" s="49" t="n">
        <f aca="false">IF(OR(R39&lt;&gt;0,T39&lt;&gt;0,V39&lt;&gt;0),MAX(IF(Q39=$S$1,R39,0),IF(S39=$S$1,T39,0),IF(U39=$S$1,V39,0)),"")</f>
        <v>125</v>
      </c>
      <c r="X39" s="47" t="s">
        <v>1</v>
      </c>
      <c r="Y39" s="48" t="n">
        <v>185</v>
      </c>
      <c r="Z39" s="47" t="s">
        <v>1</v>
      </c>
      <c r="AA39" s="48" t="n">
        <v>195</v>
      </c>
      <c r="AB39" s="47" t="s">
        <v>1</v>
      </c>
      <c r="AC39" s="48" t="n">
        <v>205</v>
      </c>
      <c r="AD39" s="49" t="n">
        <f aca="false">IF(OR(Y39&lt;&gt;0,AA39&lt;&gt;0,AC39&lt;&gt;0),MAX(IF(X39=$S$1,Y39,0),IF(Z39=$S$1,AA39,0),IF(AB39=$S$1,AC39,0)),"")</f>
        <v>205</v>
      </c>
      <c r="AE39" s="50" t="n">
        <f aca="false">IF(OR(P39&lt;&gt;"",W39&lt;&gt;"",AD39&lt;&gt;""),IF(AU43,"DSQ",IF(AND(RIGHT(G39,2)="PL"),IF(P39="",0,P39)+IF(W39="",0,W39)+IF(AD39="",0,AD39),IF(AND(RIGHT(G39,2)="BP",W39&lt;&gt;0),W39,0))),"")</f>
        <v>495</v>
      </c>
      <c r="AF39" s="51" t="n">
        <f aca="false">IF(AND(AE39&lt;&gt;"",ISNUMBER(AE39)),AG39*AE39,"")</f>
        <v>61.38792</v>
      </c>
      <c r="AG39" s="51" t="n">
        <f aca="false">IF(OR(H39="",H39=0),0, ROUND(100/(VLOOKUP($G39,'IPF GL Formula'!$A$4:$F$11,3,0)-VLOOKUP($G39,'IPF GL Formula'!$A$4:$F$11,4,0)*EXP(-VLOOKUP($G39,'IPF GL Formula'!$A$4:$F$11,5,0)*H39)),6))</f>
        <v>0.124016</v>
      </c>
      <c r="AH39" s="32"/>
      <c r="AI39" s="30" t="n">
        <f aca="false">J35=$S$2</f>
        <v>0</v>
      </c>
      <c r="AJ39" s="30" t="n">
        <f aca="false">L35=$S$2</f>
        <v>0</v>
      </c>
      <c r="AK39" s="30" t="n">
        <f aca="false">N35=$S$2</f>
        <v>0</v>
      </c>
      <c r="AL39" s="30" t="n">
        <f aca="false">Q35=$S$2</f>
        <v>0</v>
      </c>
      <c r="AM39" s="30" t="n">
        <f aca="false">S35=$S$2</f>
        <v>0</v>
      </c>
      <c r="AN39" s="30" t="n">
        <f aca="false">U35=$S$2</f>
        <v>1</v>
      </c>
      <c r="AO39" s="30" t="n">
        <f aca="false">X35=$S$2</f>
        <v>0</v>
      </c>
      <c r="AP39" s="30" t="n">
        <f aca="false">Z35=$S$2</f>
        <v>0</v>
      </c>
      <c r="AQ39" s="30" t="n">
        <f aca="false">AB35=$S$2</f>
        <v>1</v>
      </c>
      <c r="AR39" s="31" t="n">
        <f aca="false">AND(AI39,AJ39,AK39)</f>
        <v>0</v>
      </c>
      <c r="AS39" s="31" t="n">
        <f aca="false">AND(AL39,AM39,AN39)</f>
        <v>0</v>
      </c>
      <c r="AT39" s="31" t="n">
        <f aca="false">AND(AO39,AP39,AQ39)</f>
        <v>0</v>
      </c>
      <c r="AU39" s="31" t="n">
        <f aca="false">OR(AR39,AS39,AT39)</f>
        <v>0</v>
      </c>
      <c r="AV39" s="32"/>
      <c r="AW39" s="32"/>
      <c r="AX39" s="32"/>
      <c r="AY39" s="32"/>
    </row>
    <row r="40" customFormat="false" ht="15.75" hidden="false" customHeight="true" outlineLevel="0" collapsed="false">
      <c r="A40" s="33" t="n">
        <v>6</v>
      </c>
      <c r="B40" s="33" t="n">
        <v>7</v>
      </c>
      <c r="C40" s="44" t="s">
        <v>109</v>
      </c>
      <c r="D40" s="44" t="s">
        <v>110</v>
      </c>
      <c r="E40" s="44" t="s">
        <v>51</v>
      </c>
      <c r="F40" s="45" t="n">
        <v>2002</v>
      </c>
      <c r="G40" s="36" t="s">
        <v>35</v>
      </c>
      <c r="H40" s="36" t="n">
        <v>97.95</v>
      </c>
      <c r="I40" s="46" t="n">
        <f aca="true">IF(H40="","",VLOOKUP(H40,WeightClasses!$A$2:$E$17,IF(LEFT(G40,1)="F",IF(YEAR(TODAY())-F40&lt;24,4,2),IF(YEAR(TODAY())-F40&lt;24,5,3)),1))</f>
        <v>105</v>
      </c>
      <c r="J40" s="47" t="s">
        <v>1</v>
      </c>
      <c r="K40" s="48" t="n">
        <v>132.5</v>
      </c>
      <c r="L40" s="47" t="s">
        <v>1</v>
      </c>
      <c r="M40" s="48" t="n">
        <v>142.5</v>
      </c>
      <c r="N40" s="47" t="s">
        <v>1</v>
      </c>
      <c r="O40" s="48" t="n">
        <v>155</v>
      </c>
      <c r="P40" s="49" t="n">
        <f aca="false">IF(OR(K40&lt;&gt;0,M40&lt;&gt;0,O40&lt;&gt;0),MAX(IF(J40=$S$1,K40,0),IF(L40=$S$1,M40,0),IF(N40=$S$1,O40,0)),"")</f>
        <v>155</v>
      </c>
      <c r="Q40" s="47" t="s">
        <v>1</v>
      </c>
      <c r="R40" s="48" t="n">
        <v>80</v>
      </c>
      <c r="S40" s="47" t="s">
        <v>1</v>
      </c>
      <c r="T40" s="48" t="n">
        <v>85</v>
      </c>
      <c r="U40" s="47" t="s">
        <v>1</v>
      </c>
      <c r="V40" s="48" t="n">
        <v>90</v>
      </c>
      <c r="W40" s="49" t="n">
        <f aca="false">IF(OR(R40&lt;&gt;0,T40&lt;&gt;0,V40&lt;&gt;0),MAX(IF(Q40=$S$1,R40,0),IF(S40=$S$1,T40,0),IF(U40=$S$1,V40,0)),"")</f>
        <v>90</v>
      </c>
      <c r="X40" s="47" t="s">
        <v>1</v>
      </c>
      <c r="Y40" s="48" t="n">
        <v>145</v>
      </c>
      <c r="Z40" s="47" t="s">
        <v>1</v>
      </c>
      <c r="AA40" s="48" t="n">
        <v>155</v>
      </c>
      <c r="AB40" s="47" t="s">
        <v>1</v>
      </c>
      <c r="AC40" s="48" t="n">
        <v>165</v>
      </c>
      <c r="AD40" s="49" t="n">
        <f aca="false">IF(OR(Y40&lt;&gt;0,AA40&lt;&gt;0,AC40&lt;&gt;0),MAX(IF(X40=$S$1,Y40,0),IF(Z40=$S$1,AA40,0),IF(AB40=$S$1,AC40,0)),"")</f>
        <v>165</v>
      </c>
      <c r="AE40" s="50" t="n">
        <f aca="false">IF(OR(P40&lt;&gt;"",W40&lt;&gt;"",AD40&lt;&gt;""),IF(AU37,"DSQ",IF(AND(RIGHT(G40,2)="PL"),IF(P40="",0,P40)+IF(W40="",0,W40)+IF(AD40="",0,AD40),IF(AND(RIGHT(G40,2)="BP",W40&lt;&gt;0),W40,0))),"")</f>
        <v>410</v>
      </c>
      <c r="AF40" s="51" t="n">
        <f aca="false">IF(AND(AE40&lt;&gt;"",ISNUMBER(AE40)),AG40*AE40,"")</f>
        <v>52.30903</v>
      </c>
      <c r="AG40" s="51" t="n">
        <f aca="false">IF(OR(H40="",H40=0),0, ROUND(100/(VLOOKUP($G40,'IPF GL Formula'!$A$4:$F$11,3,0)-VLOOKUP($G40,'IPF GL Formula'!$A$4:$F$11,4,0)*EXP(-VLOOKUP($G40,'IPF GL Formula'!$A$4:$F$11,5,0)*H40)),6))</f>
        <v>0.127583</v>
      </c>
      <c r="AH40" s="32"/>
      <c r="AI40" s="30" t="n">
        <f aca="false">J38=$S$2</f>
        <v>0</v>
      </c>
      <c r="AJ40" s="30" t="n">
        <f aca="false">L38=$S$2</f>
        <v>0</v>
      </c>
      <c r="AK40" s="30" t="n">
        <f aca="false">N38=$S$2</f>
        <v>0</v>
      </c>
      <c r="AL40" s="30" t="n">
        <f aca="false">Q38=$S$2</f>
        <v>0</v>
      </c>
      <c r="AM40" s="30" t="n">
        <f aca="false">S38=$S$2</f>
        <v>0</v>
      </c>
      <c r="AN40" s="30" t="n">
        <f aca="false">U38=$S$2</f>
        <v>0</v>
      </c>
      <c r="AO40" s="30" t="n">
        <f aca="false">X38=$S$2</f>
        <v>0</v>
      </c>
      <c r="AP40" s="30" t="n">
        <f aca="false">Z38=$S$2</f>
        <v>0</v>
      </c>
      <c r="AQ40" s="30" t="n">
        <f aca="false">AB38=$S$2</f>
        <v>0</v>
      </c>
      <c r="AR40" s="31" t="n">
        <f aca="false">AND(AI40,AJ40,AK40)</f>
        <v>0</v>
      </c>
      <c r="AS40" s="31" t="n">
        <f aca="false">AND(AL40,AM40,AN40)</f>
        <v>0</v>
      </c>
      <c r="AT40" s="31" t="n">
        <f aca="false">AND(AO40,AP40,AQ40)</f>
        <v>0</v>
      </c>
      <c r="AU40" s="31" t="n">
        <f aca="false">OR(AR40,AS40,AT40)</f>
        <v>0</v>
      </c>
      <c r="AV40" s="32"/>
      <c r="AW40" s="32"/>
      <c r="AX40" s="32"/>
      <c r="AY40" s="32"/>
    </row>
    <row r="41" customFormat="false" ht="15.75" hidden="false" customHeight="true" outlineLevel="0" collapsed="false">
      <c r="A41" s="33" t="n">
        <v>7</v>
      </c>
      <c r="B41" s="33" t="n">
        <v>2</v>
      </c>
      <c r="C41" s="44" t="s">
        <v>111</v>
      </c>
      <c r="D41" s="44" t="s">
        <v>112</v>
      </c>
      <c r="E41" s="44" t="s">
        <v>51</v>
      </c>
      <c r="F41" s="45" t="n">
        <v>1976</v>
      </c>
      <c r="G41" s="36" t="s">
        <v>35</v>
      </c>
      <c r="H41" s="36" t="n">
        <v>99.75</v>
      </c>
      <c r="I41" s="46" t="n">
        <f aca="true">IF(H41="","",VLOOKUP(H41,WeightClasses!$A$2:$E$17,IF(LEFT(G41,1)="F",IF(YEAR(TODAY())-F41&lt;24,4,2),IF(YEAR(TODAY())-F41&lt;24,5,3)),1))</f>
        <v>105</v>
      </c>
      <c r="J41" s="47" t="s">
        <v>4</v>
      </c>
      <c r="K41" s="48" t="n">
        <v>275</v>
      </c>
      <c r="L41" s="47" t="s">
        <v>4</v>
      </c>
      <c r="M41" s="48" t="n">
        <v>280</v>
      </c>
      <c r="N41" s="47" t="s">
        <v>4</v>
      </c>
      <c r="O41" s="48" t="n">
        <v>290</v>
      </c>
      <c r="P41" s="49" t="n">
        <f aca="false">IF(OR(K41&lt;&gt;0,M41&lt;&gt;0,O41&lt;&gt;0),MAX(IF(J41=$S$1,K41,0),IF(L41=$S$1,M41,0),IF(N41=$S$1,O41,0)),"")</f>
        <v>0</v>
      </c>
      <c r="Q41" s="47" t="s">
        <v>1</v>
      </c>
      <c r="R41" s="48" t="n">
        <v>172.5</v>
      </c>
      <c r="S41" s="47" t="s">
        <v>1</v>
      </c>
      <c r="T41" s="48" t="n">
        <v>180</v>
      </c>
      <c r="U41" s="47" t="s">
        <v>4</v>
      </c>
      <c r="V41" s="48" t="n">
        <v>185</v>
      </c>
      <c r="W41" s="49" t="n">
        <f aca="false">IF(OR(R41&lt;&gt;0,T41&lt;&gt;0,V41&lt;&gt;0),MAX(IF(Q41=$S$1,R41,0),IF(S41=$S$1,T41,0),IF(U41=$S$1,V41,0)),"")</f>
        <v>180</v>
      </c>
      <c r="X41" s="47" t="s">
        <v>1</v>
      </c>
      <c r="Y41" s="48" t="n">
        <v>290</v>
      </c>
      <c r="Z41" s="47" t="s">
        <v>1</v>
      </c>
      <c r="AA41" s="48" t="n">
        <v>315</v>
      </c>
      <c r="AB41" s="47" t="s">
        <v>1</v>
      </c>
      <c r="AC41" s="48" t="n">
        <v>330</v>
      </c>
      <c r="AD41" s="49" t="n">
        <f aca="false">IF(OR(Y41&lt;&gt;0,AA41&lt;&gt;0,AC41&lt;&gt;0),MAX(IF(X41=$S$1,Y41,0),IF(Z41=$S$1,AA41,0),IF(AB41=$S$1,AC41,0)),"")</f>
        <v>330</v>
      </c>
      <c r="AE41" s="50" t="e">
        <f aca="false">IF(OR(P41&lt;&gt;"",W41&lt;&gt;"",AD41&lt;&gt;""),IF(#REF!,"DSQ",IF(AND(RIGHT(G41,2)="PL"),IF(P41="",0,P41)+IF(W41="",0,W41)+IF(AD41="",0,AD41),IF(AND(RIGHT(G41,2)="BP",W41&lt;&gt;0),W41,0))),"")</f>
        <v>#REF!</v>
      </c>
      <c r="AF41" s="51" t="e">
        <f aca="false">IF(AND(AE41&lt;&gt;"",ISNUMBER(AE41)),AG41*AE41,"")</f>
        <v>#VALUE!</v>
      </c>
      <c r="AG41" s="51" t="n">
        <f aca="false">IF(OR(H41="",H41=0),0, ROUND(100/(VLOOKUP($G41,'IPF GL Formula'!$A$4:$F$11,3,0)-VLOOKUP($G41,'IPF GL Formula'!$A$4:$F$11,4,0)*EXP(-VLOOKUP($G41,'IPF GL Formula'!$A$4:$F$11,5,0)*H41)),6))</f>
        <v>0.12648</v>
      </c>
      <c r="AH41" s="32"/>
      <c r="AI41" s="30"/>
      <c r="AJ41" s="30"/>
      <c r="AK41" s="30"/>
      <c r="AL41" s="30"/>
      <c r="AM41" s="30"/>
      <c r="AN41" s="30"/>
      <c r="AO41" s="30"/>
      <c r="AP41" s="30"/>
      <c r="AQ41" s="30"/>
      <c r="AR41" s="31"/>
      <c r="AS41" s="31"/>
      <c r="AT41" s="31"/>
      <c r="AU41" s="31"/>
      <c r="AV41" s="32"/>
      <c r="AW41" s="32"/>
      <c r="AX41" s="32"/>
      <c r="AY41" s="32"/>
    </row>
    <row r="42" customFormat="false" ht="15.75" hidden="false" customHeight="true" outlineLevel="0" collapsed="false">
      <c r="A42" s="33"/>
      <c r="B42" s="33"/>
      <c r="C42" s="54" t="s">
        <v>113</v>
      </c>
      <c r="D42" s="44"/>
      <c r="E42" s="55"/>
      <c r="F42" s="45"/>
      <c r="G42" s="36"/>
      <c r="H42" s="36"/>
      <c r="I42" s="46" t="str">
        <f aca="true">IF(H42="","",VLOOKUP(H42,WeightClasses!$A$2:$E$17,IF(LEFT(G42,1)="F",IF(YEAR(TODAY())-F42&lt;24,4,2),IF(YEAR(TODAY())-F42&lt;24,5,3)),1))</f>
        <v/>
      </c>
      <c r="J42" s="47"/>
      <c r="K42" s="48"/>
      <c r="L42" s="47"/>
      <c r="M42" s="48"/>
      <c r="N42" s="47"/>
      <c r="O42" s="48"/>
      <c r="P42" s="49" t="str">
        <f aca="false">IF(OR(K42&lt;&gt;0,M42&lt;&gt;0,O42&lt;&gt;0),MAX(IF(J42=$S$1,K42,0),IF(L42=$S$1,M42,0),IF(N42=$S$1,O42,0)),"")</f>
        <v/>
      </c>
      <c r="Q42" s="47"/>
      <c r="R42" s="48"/>
      <c r="S42" s="47"/>
      <c r="T42" s="48"/>
      <c r="U42" s="47"/>
      <c r="V42" s="48"/>
      <c r="W42" s="49" t="str">
        <f aca="false">IF(OR(R42&lt;&gt;0,T42&lt;&gt;0,V42&lt;&gt;0),MAX(IF(Q42=$S$1,R42,0),IF(S42=$S$1,T42,0),IF(U42=$S$1,V42,0)),"")</f>
        <v/>
      </c>
      <c r="X42" s="47"/>
      <c r="Y42" s="48"/>
      <c r="Z42" s="47"/>
      <c r="AA42" s="48"/>
      <c r="AB42" s="47"/>
      <c r="AC42" s="48"/>
      <c r="AD42" s="49" t="str">
        <f aca="false">IF(OR(Y42&lt;&gt;0,AA42&lt;&gt;0,AC42&lt;&gt;0),MAX(IF(X42=$S$1,Y42,0),IF(Z42=$S$1,AA42,0),IF(AB42=$S$1,AC42,0)),"")</f>
        <v/>
      </c>
      <c r="AE42" s="50" t="str">
        <f aca="false">IF(OR(P42&lt;&gt;"",W42&lt;&gt;"",AD42&lt;&gt;""),IF(AU44,"DSQ",IF(AND(RIGHT(G42,2)="PL"),IF(P42="",0,P42)+IF(W42="",0,W42)+IF(AD42="",0,AD42),IF(AND(RIGHT(G42,2)="BP",W42&lt;&gt;0),W42,0))),"")</f>
        <v/>
      </c>
      <c r="AF42" s="51" t="str">
        <f aca="false">IF(AND(AE42&lt;&gt;"",ISNUMBER(AE42)),AG42*AE42,"")</f>
        <v/>
      </c>
      <c r="AG42" s="51" t="n">
        <f aca="false">IF(OR(H42="",H42=0),0, ROUND(100/(VLOOKUP($G42,'IPF GL Formula'!$A$4:$F$11,3,0)-VLOOKUP($G42,'IPF GL Formula'!$A$4:$F$11,4,0)*EXP(-VLOOKUP($G42,'IPF GL Formula'!$A$4:$F$11,5,0)*H42)),6))</f>
        <v>0</v>
      </c>
      <c r="AI42" s="30"/>
      <c r="AJ42" s="30"/>
      <c r="AK42" s="30"/>
      <c r="AL42" s="30"/>
      <c r="AM42" s="30"/>
      <c r="AN42" s="30"/>
      <c r="AO42" s="30"/>
      <c r="AP42" s="30"/>
      <c r="AQ42" s="30"/>
      <c r="AR42" s="31"/>
      <c r="AS42" s="31"/>
      <c r="AT42" s="31"/>
      <c r="AU42" s="31"/>
      <c r="AV42" s="32"/>
      <c r="AW42" s="32"/>
      <c r="AX42" s="32"/>
      <c r="AY42" s="32"/>
    </row>
    <row r="43" customFormat="false" ht="15.75" hidden="false" customHeight="true" outlineLevel="0" collapsed="false">
      <c r="A43" s="33" t="n">
        <v>1</v>
      </c>
      <c r="B43" s="33" t="n">
        <v>4</v>
      </c>
      <c r="C43" s="44" t="s">
        <v>114</v>
      </c>
      <c r="D43" s="44" t="s">
        <v>80</v>
      </c>
      <c r="E43" s="44" t="s">
        <v>115</v>
      </c>
      <c r="F43" s="45" t="n">
        <v>1991</v>
      </c>
      <c r="G43" s="36" t="s">
        <v>35</v>
      </c>
      <c r="H43" s="36" t="n">
        <v>119.25</v>
      </c>
      <c r="I43" s="46" t="n">
        <f aca="true">IF(H43="","",VLOOKUP(H43,WeightClasses!$A$2:$E$17,IF(LEFT(G43,1)="F",IF(YEAR(TODAY())-F43&lt;24,4,2),IF(YEAR(TODAY())-F43&lt;24,5,3)),1))</f>
        <v>120</v>
      </c>
      <c r="J43" s="47" t="s">
        <v>1</v>
      </c>
      <c r="K43" s="48" t="n">
        <v>280</v>
      </c>
      <c r="L43" s="47" t="s">
        <v>1</v>
      </c>
      <c r="M43" s="48" t="n">
        <v>290</v>
      </c>
      <c r="N43" s="47" t="s">
        <v>4</v>
      </c>
      <c r="O43" s="48" t="n">
        <v>300</v>
      </c>
      <c r="P43" s="49" t="n">
        <f aca="false">IF(OR(K43&lt;&gt;0,M43&lt;&gt;0,O43&lt;&gt;0),MAX(IF(J43=$S$1,K43,0),IF(L43=$S$1,M43,0),IF(N43=$S$1,O43,0)),"")</f>
        <v>290</v>
      </c>
      <c r="Q43" s="47" t="s">
        <v>1</v>
      </c>
      <c r="R43" s="48" t="n">
        <v>170</v>
      </c>
      <c r="S43" s="47" t="s">
        <v>1</v>
      </c>
      <c r="T43" s="48" t="n">
        <v>177.5</v>
      </c>
      <c r="U43" s="47" t="s">
        <v>1</v>
      </c>
      <c r="V43" s="48" t="n">
        <v>185</v>
      </c>
      <c r="W43" s="49" t="n">
        <f aca="false">IF(OR(R43&lt;&gt;0,T43&lt;&gt;0,V43&lt;&gt;0),MAX(IF(Q43=$S$1,R43,0),IF(S43=$S$1,T43,0),IF(U43=$S$1,V43,0)),"")</f>
        <v>185</v>
      </c>
      <c r="X43" s="47" t="s">
        <v>1</v>
      </c>
      <c r="Y43" s="48" t="n">
        <v>290</v>
      </c>
      <c r="Z43" s="47" t="s">
        <v>1</v>
      </c>
      <c r="AA43" s="48" t="n">
        <v>305</v>
      </c>
      <c r="AB43" s="47" t="s">
        <v>1</v>
      </c>
      <c r="AC43" s="48" t="n">
        <v>320</v>
      </c>
      <c r="AD43" s="49" t="n">
        <f aca="false">IF(OR(Y43&lt;&gt;0,AA43&lt;&gt;0,AC43&lt;&gt;0),MAX(IF(X43=$S$1,Y43,0),IF(Z43=$S$1,AA43,0),IF(AB43=$S$1,AC43,0)),"")</f>
        <v>320</v>
      </c>
      <c r="AE43" s="50" t="n">
        <f aca="false">IF(OR(P43&lt;&gt;"",W43&lt;&gt;"",AD43&lt;&gt;""),IF(AU44,"DSQ",IF(AND(RIGHT(G43,2)="PL"),IF(P43="",0,P43)+IF(W43="",0,W43)+IF(AD43="",0,AD43),IF(AND(RIGHT(G43,2)="BP",W43&lt;&gt;0),W43,0))),"")</f>
        <v>795</v>
      </c>
      <c r="AF43" s="51" t="n">
        <f aca="false">IF(AND(AE43&lt;&gt;"",ISNUMBER(AE43)),AG43*AE43,"")</f>
        <v>92.669175</v>
      </c>
      <c r="AG43" s="51" t="n">
        <f aca="false">IF(OR(H43="",H43=0),0, ROUND(100/(VLOOKUP($G43,'IPF GL Formula'!$A$4:$F$11,3,0)-VLOOKUP($G43,'IPF GL Formula'!$A$4:$F$11,4,0)*EXP(-VLOOKUP($G43,'IPF GL Formula'!$A$4:$F$11,5,0)*H43)),6))</f>
        <v>0.116565</v>
      </c>
      <c r="AH43" s="32"/>
      <c r="AI43" s="30" t="n">
        <f aca="false">J39=$S$2</f>
        <v>1</v>
      </c>
      <c r="AJ43" s="30" t="n">
        <f aca="false">L39=$S$2</f>
        <v>0</v>
      </c>
      <c r="AK43" s="30" t="n">
        <f aca="false">N39=$S$2</f>
        <v>0</v>
      </c>
      <c r="AL43" s="30" t="n">
        <f aca="false">Q39=$S$2</f>
        <v>0</v>
      </c>
      <c r="AM43" s="30" t="n">
        <f aca="false">S39=$S$2</f>
        <v>0</v>
      </c>
      <c r="AN43" s="30" t="n">
        <f aca="false">U39=$S$2</f>
        <v>1</v>
      </c>
      <c r="AO43" s="30" t="n">
        <f aca="false">X39=$S$2</f>
        <v>0</v>
      </c>
      <c r="AP43" s="30" t="n">
        <f aca="false">Z39=$S$2</f>
        <v>0</v>
      </c>
      <c r="AQ43" s="30" t="n">
        <f aca="false">AB39=$S$2</f>
        <v>0</v>
      </c>
      <c r="AR43" s="31" t="n">
        <f aca="false">AND(AI43,AJ43,AK43)</f>
        <v>0</v>
      </c>
      <c r="AS43" s="31" t="n">
        <f aca="false">AND(AL43,AM43,AN43)</f>
        <v>0</v>
      </c>
      <c r="AT43" s="31" t="n">
        <f aca="false">AND(AO43,AP43,AQ43)</f>
        <v>0</v>
      </c>
      <c r="AU43" s="31" t="n">
        <f aca="false">OR(AR43,AS43,AT43)</f>
        <v>0</v>
      </c>
      <c r="AV43" s="32"/>
      <c r="AW43" s="32"/>
      <c r="AX43" s="32"/>
      <c r="AY43" s="32"/>
    </row>
    <row r="44" customFormat="false" ht="15.75" hidden="false" customHeight="true" outlineLevel="0" collapsed="false">
      <c r="A44" s="33" t="n">
        <v>2</v>
      </c>
      <c r="B44" s="33" t="n">
        <v>5</v>
      </c>
      <c r="C44" s="44" t="s">
        <v>116</v>
      </c>
      <c r="D44" s="56" t="s">
        <v>117</v>
      </c>
      <c r="E44" s="44" t="s">
        <v>51</v>
      </c>
      <c r="F44" s="45" t="n">
        <v>1977</v>
      </c>
      <c r="G44" s="36" t="s">
        <v>35</v>
      </c>
      <c r="H44" s="36" t="n">
        <v>118.5</v>
      </c>
      <c r="I44" s="46" t="n">
        <f aca="true">IF(H44="","",VLOOKUP(H44,WeightClasses!$A$2:$E$17,IF(LEFT(G44,1)="F",IF(YEAR(TODAY())-F44&lt;24,4,2),IF(YEAR(TODAY())-F44&lt;24,5,3)),1))</f>
        <v>120</v>
      </c>
      <c r="J44" s="47" t="s">
        <v>1</v>
      </c>
      <c r="K44" s="48" t="n">
        <v>255</v>
      </c>
      <c r="L44" s="47" t="s">
        <v>1</v>
      </c>
      <c r="M44" s="48" t="n">
        <v>265</v>
      </c>
      <c r="N44" s="47" t="s">
        <v>1</v>
      </c>
      <c r="O44" s="48" t="n">
        <v>275</v>
      </c>
      <c r="P44" s="49" t="n">
        <f aca="false">IF(OR(K44&lt;&gt;0,M44&lt;&gt;0,O44&lt;&gt;0),MAX(IF(J44=$S$1,K44,0),IF(L44=$S$1,M44,0),IF(N44=$S$1,O44,0)),"")</f>
        <v>275</v>
      </c>
      <c r="Q44" s="47" t="s">
        <v>1</v>
      </c>
      <c r="R44" s="48" t="n">
        <v>195</v>
      </c>
      <c r="S44" s="47" t="s">
        <v>1</v>
      </c>
      <c r="T44" s="48" t="n">
        <v>202.5</v>
      </c>
      <c r="U44" s="47" t="s">
        <v>1</v>
      </c>
      <c r="V44" s="48" t="n">
        <v>207.5</v>
      </c>
      <c r="W44" s="49" t="n">
        <f aca="false">IF(OR(R44&lt;&gt;0,T44&lt;&gt;0,V44&lt;&gt;0),MAX(IF(Q44=$S$1,R44,0),IF(S44=$S$1,T44,0),IF(U44=$S$1,V44,0)),"")</f>
        <v>207.5</v>
      </c>
      <c r="X44" s="47" t="s">
        <v>1</v>
      </c>
      <c r="Y44" s="48" t="n">
        <v>285</v>
      </c>
      <c r="Z44" s="47" t="s">
        <v>1</v>
      </c>
      <c r="AA44" s="48" t="n">
        <v>295</v>
      </c>
      <c r="AB44" s="47" t="s">
        <v>1</v>
      </c>
      <c r="AC44" s="48" t="n">
        <v>305</v>
      </c>
      <c r="AD44" s="49" t="n">
        <f aca="false">IF(OR(Y44&lt;&gt;0,AA44&lt;&gt;0,AC44&lt;&gt;0),MAX(IF(X44=$S$1,Y44,0),IF(Z44=$S$1,AA44,0),IF(AB44=$S$1,AC44,0)),"")</f>
        <v>305</v>
      </c>
      <c r="AE44" s="50" t="n">
        <f aca="false">IF(OR(P44&lt;&gt;"",W44&lt;&gt;"",AD44&lt;&gt;""),IF(AU51,"DSQ",IF(AND(RIGHT(G44,2)="PL"),IF(P44="",0,P44)+IF(W44="",0,W44)+IF(AD44="",0,AD44),IF(AND(RIGHT(G44,2)="BP",W44&lt;&gt;0),W44,0))),"")</f>
        <v>787.5</v>
      </c>
      <c r="AF44" s="51" t="n">
        <f aca="false">IF(AND(AE44&lt;&gt;"",ISNUMBER(AE44)),AG44*AE44,"")</f>
        <v>92.0493</v>
      </c>
      <c r="AG44" s="51" t="n">
        <f aca="false">IF(OR(H44="",H44=0),0, ROUND(100/(VLOOKUP($G44,'IPF GL Formula'!$A$4:$F$11,3,0)-VLOOKUP($G44,'IPF GL Formula'!$A$4:$F$11,4,0)*EXP(-VLOOKUP($G44,'IPF GL Formula'!$A$4:$F$11,5,0)*H44)),6))</f>
        <v>0.116888</v>
      </c>
      <c r="AH44" s="32"/>
      <c r="AI44" s="30" t="n">
        <f aca="false">J42=$S$2</f>
        <v>0</v>
      </c>
      <c r="AJ44" s="30" t="n">
        <f aca="false">L42=$S$2</f>
        <v>0</v>
      </c>
      <c r="AK44" s="30" t="n">
        <f aca="false">N42=$S$2</f>
        <v>0</v>
      </c>
      <c r="AL44" s="30" t="n">
        <f aca="false">Q42=$S$2</f>
        <v>0</v>
      </c>
      <c r="AM44" s="30" t="n">
        <f aca="false">S42=$S$2</f>
        <v>0</v>
      </c>
      <c r="AN44" s="30" t="n">
        <f aca="false">U42=$S$2</f>
        <v>0</v>
      </c>
      <c r="AO44" s="30" t="n">
        <f aca="false">X42=$S$2</f>
        <v>0</v>
      </c>
      <c r="AP44" s="30" t="n">
        <f aca="false">Z42=$S$2</f>
        <v>0</v>
      </c>
      <c r="AQ44" s="30" t="n">
        <f aca="false">AB42=$S$2</f>
        <v>0</v>
      </c>
      <c r="AR44" s="31" t="n">
        <f aca="false">AND(AI44,AJ44,AK44)</f>
        <v>0</v>
      </c>
      <c r="AS44" s="31" t="n">
        <f aca="false">AND(AL44,AM44,AN44)</f>
        <v>0</v>
      </c>
      <c r="AT44" s="31" t="n">
        <f aca="false">AND(AO44,AP44,AQ44)</f>
        <v>0</v>
      </c>
      <c r="AU44" s="31" t="n">
        <f aca="false">OR(AR44,AS44,AT44)</f>
        <v>0</v>
      </c>
      <c r="AV44" s="32"/>
      <c r="AW44" s="32"/>
      <c r="AX44" s="32"/>
      <c r="AY44" s="32"/>
    </row>
    <row r="45" customFormat="false" ht="15.75" hidden="false" customHeight="true" outlineLevel="0" collapsed="false">
      <c r="A45" s="33" t="n">
        <v>3</v>
      </c>
      <c r="B45" s="33" t="n">
        <v>2</v>
      </c>
      <c r="C45" s="44" t="s">
        <v>118</v>
      </c>
      <c r="D45" s="44" t="s">
        <v>119</v>
      </c>
      <c r="E45" s="44" t="s">
        <v>51</v>
      </c>
      <c r="F45" s="45" t="n">
        <v>1995</v>
      </c>
      <c r="G45" s="36" t="s">
        <v>35</v>
      </c>
      <c r="H45" s="36" t="n">
        <v>111.25</v>
      </c>
      <c r="I45" s="46" t="n">
        <f aca="true">IF(H45="","",VLOOKUP(H45,WeightClasses!$A$2:$E$17,IF(LEFT(G45,1)="F",IF(YEAR(TODAY())-F45&lt;24,4,2),IF(YEAR(TODAY())-F45&lt;24,5,3)),1))</f>
        <v>120</v>
      </c>
      <c r="J45" s="47" t="s">
        <v>1</v>
      </c>
      <c r="K45" s="48" t="n">
        <v>250</v>
      </c>
      <c r="L45" s="47" t="s">
        <v>1</v>
      </c>
      <c r="M45" s="48" t="n">
        <v>260</v>
      </c>
      <c r="N45" s="47" t="s">
        <v>1</v>
      </c>
      <c r="O45" s="48" t="n">
        <v>265</v>
      </c>
      <c r="P45" s="49" t="n">
        <f aca="false">IF(OR(K45&lt;&gt;0,M45&lt;&gt;0,O45&lt;&gt;0),MAX(IF(J45=$S$1,K45,0),IF(L45=$S$1,M45,0),IF(N45=$S$1,O45,0)),"")</f>
        <v>265</v>
      </c>
      <c r="Q45" s="47" t="s">
        <v>1</v>
      </c>
      <c r="R45" s="48" t="n">
        <v>175</v>
      </c>
      <c r="S45" s="47" t="s">
        <v>1</v>
      </c>
      <c r="T45" s="48" t="n">
        <v>177.5</v>
      </c>
      <c r="U45" s="47" t="s">
        <v>1</v>
      </c>
      <c r="V45" s="48" t="n">
        <v>180</v>
      </c>
      <c r="W45" s="49" t="n">
        <f aca="false">IF(OR(R45&lt;&gt;0,T45&lt;&gt;0,V45&lt;&gt;0),MAX(IF(Q45=$S$1,R45,0),IF(S45=$S$1,T45,0),IF(U45=$S$1,V45,0)),"")</f>
        <v>180</v>
      </c>
      <c r="X45" s="47" t="s">
        <v>1</v>
      </c>
      <c r="Y45" s="48" t="n">
        <v>280</v>
      </c>
      <c r="Z45" s="47" t="s">
        <v>1</v>
      </c>
      <c r="AA45" s="48" t="n">
        <v>300</v>
      </c>
      <c r="AB45" s="47" t="s">
        <v>1</v>
      </c>
      <c r="AC45" s="48" t="n">
        <v>315</v>
      </c>
      <c r="AD45" s="49" t="n">
        <f aca="false">IF(OR(Y45&lt;&gt;0,AA45&lt;&gt;0,AC45&lt;&gt;0),MAX(IF(X45=$S$1,Y45,0),IF(Z45=$S$1,AA45,0),IF(AB45=$S$1,AC45,0)),"")</f>
        <v>315</v>
      </c>
      <c r="AE45" s="50" t="n">
        <f aca="false">IF(OR(P45&lt;&gt;"",W45&lt;&gt;"",AD45&lt;&gt;""),IF(AU51,"DSQ",IF(AND(RIGHT(G45,2)="PL"),IF(P45="",0,P45)+IF(W45="",0,W45)+IF(AD45="",0,AD45),IF(AND(RIGHT(G45,2)="BP",W45&lt;&gt;0),W45,0))),"")</f>
        <v>760</v>
      </c>
      <c r="AF45" s="51" t="n">
        <f aca="false">IF(AND(AE45&lt;&gt;"",ISNUMBER(AE45)),AG45*AE45,"")</f>
        <v>91.37328</v>
      </c>
      <c r="AG45" s="51" t="n">
        <f aca="false">IF(OR(H45="",H45=0),0, ROUND(100/(VLOOKUP($G45,'IPF GL Formula'!$A$4:$F$11,3,0)-VLOOKUP($G45,'IPF GL Formula'!$A$4:$F$11,4,0)*EXP(-VLOOKUP($G45,'IPF GL Formula'!$A$4:$F$11,5,0)*H45)),6))</f>
        <v>0.120228</v>
      </c>
      <c r="AH45" s="32"/>
      <c r="AI45" s="30" t="n">
        <f aca="false">J44=$S$2</f>
        <v>0</v>
      </c>
      <c r="AJ45" s="30" t="n">
        <f aca="false">L44=$S$2</f>
        <v>0</v>
      </c>
      <c r="AK45" s="30" t="n">
        <f aca="false">N44=$S$2</f>
        <v>0</v>
      </c>
      <c r="AL45" s="30" t="n">
        <f aca="false">Q44=$S$2</f>
        <v>0</v>
      </c>
      <c r="AM45" s="30" t="n">
        <f aca="false">S44=$S$2</f>
        <v>0</v>
      </c>
      <c r="AN45" s="30" t="n">
        <f aca="false">U44=$S$2</f>
        <v>0</v>
      </c>
      <c r="AO45" s="30" t="n">
        <f aca="false">X44=$S$2</f>
        <v>0</v>
      </c>
      <c r="AP45" s="30" t="n">
        <f aca="false">Z44=$S$2</f>
        <v>0</v>
      </c>
      <c r="AQ45" s="30" t="n">
        <f aca="false">AB44=$S$2</f>
        <v>0</v>
      </c>
      <c r="AR45" s="31" t="n">
        <f aca="false">AND(AI45,AJ45,AK45)</f>
        <v>0</v>
      </c>
      <c r="AS45" s="31" t="n">
        <f aca="false">AND(AL45,AM45,AN45)</f>
        <v>0</v>
      </c>
      <c r="AT45" s="31" t="n">
        <f aca="false">AND(AO45,AP45,AQ45)</f>
        <v>0</v>
      </c>
      <c r="AU45" s="31" t="n">
        <f aca="false">OR(AR45,AS45,AT45)</f>
        <v>0</v>
      </c>
      <c r="AV45" s="32"/>
      <c r="AW45" s="32"/>
      <c r="AX45" s="32"/>
      <c r="AY45" s="32"/>
    </row>
    <row r="46" customFormat="false" ht="15.75" hidden="false" customHeight="true" outlineLevel="0" collapsed="false">
      <c r="A46" s="33" t="n">
        <v>4</v>
      </c>
      <c r="B46" s="33" t="n">
        <v>7</v>
      </c>
      <c r="C46" s="44" t="s">
        <v>120</v>
      </c>
      <c r="D46" s="44" t="s">
        <v>121</v>
      </c>
      <c r="E46" s="44" t="s">
        <v>45</v>
      </c>
      <c r="F46" s="45" t="n">
        <v>1993</v>
      </c>
      <c r="G46" s="36" t="s">
        <v>35</v>
      </c>
      <c r="H46" s="36" t="n">
        <v>115.85</v>
      </c>
      <c r="I46" s="46" t="n">
        <f aca="true">IF(H46="","",VLOOKUP(H46,WeightClasses!$A$2:$E$17,IF(LEFT(G46,1)="F",IF(YEAR(TODAY())-F46&lt;24,4,2),IF(YEAR(TODAY())-F46&lt;24,5,3)),1))</f>
        <v>120</v>
      </c>
      <c r="J46" s="47" t="s">
        <v>1</v>
      </c>
      <c r="K46" s="48" t="n">
        <v>235</v>
      </c>
      <c r="L46" s="47" t="s">
        <v>1</v>
      </c>
      <c r="M46" s="48" t="n">
        <v>245</v>
      </c>
      <c r="N46" s="47" t="s">
        <v>1</v>
      </c>
      <c r="O46" s="48" t="n">
        <v>255</v>
      </c>
      <c r="P46" s="49" t="n">
        <f aca="false">IF(OR(K46&lt;&gt;0,M46&lt;&gt;0,O46&lt;&gt;0),MAX(IF(J46=$S$1,K46,0),IF(L46=$S$1,M46,0),IF(N46=$S$1,O46,0)),"")</f>
        <v>255</v>
      </c>
      <c r="Q46" s="47" t="s">
        <v>1</v>
      </c>
      <c r="R46" s="48" t="n">
        <v>155</v>
      </c>
      <c r="S46" s="47" t="s">
        <v>1</v>
      </c>
      <c r="T46" s="48" t="n">
        <v>160</v>
      </c>
      <c r="U46" s="47" t="s">
        <v>1</v>
      </c>
      <c r="V46" s="48" t="n">
        <v>165</v>
      </c>
      <c r="W46" s="49" t="n">
        <f aca="false">IF(OR(R46&lt;&gt;0,T46&lt;&gt;0,V46&lt;&gt;0),MAX(IF(Q46=$S$1,R46,0),IF(S46=$S$1,T46,0),IF(U46=$S$1,V46,0)),"")</f>
        <v>165</v>
      </c>
      <c r="X46" s="47" t="s">
        <v>1</v>
      </c>
      <c r="Y46" s="48" t="n">
        <v>235</v>
      </c>
      <c r="Z46" s="47" t="s">
        <v>1</v>
      </c>
      <c r="AA46" s="48" t="n">
        <v>245</v>
      </c>
      <c r="AB46" s="47" t="s">
        <v>1</v>
      </c>
      <c r="AC46" s="48" t="n">
        <v>255</v>
      </c>
      <c r="AD46" s="49" t="n">
        <f aca="false">IF(OR(Y46&lt;&gt;0,AA46&lt;&gt;0,AC46&lt;&gt;0),MAX(IF(X46=$S$1,Y46,0),IF(Z46=$S$1,AA46,0),IF(AB46=$S$1,AC46,0)),"")</f>
        <v>255</v>
      </c>
      <c r="AE46" s="50" t="n">
        <f aca="false">IF(OR(P46&lt;&gt;"",W46&lt;&gt;"",AD46&lt;&gt;""),IF(AU47,"DSQ",IF(AND(RIGHT(G46,2)="PL"),IF(P46="",0,P46)+IF(W46="",0,W46)+IF(AD46="",0,AD46),IF(AND(RIGHT(G46,2)="BP",W46&lt;&gt;0),W46,0))),"")</f>
        <v>675</v>
      </c>
      <c r="AF46" s="51" t="n">
        <f aca="false">IF(AND(AE46&lt;&gt;"",ISNUMBER(AE46)),AG46*AE46,"")</f>
        <v>79.691175</v>
      </c>
      <c r="AG46" s="51" t="n">
        <f aca="false">IF(OR(H46="",H46=0),0, ROUND(100/(VLOOKUP($G46,'IPF GL Formula'!$A$4:$F$11,3,0)-VLOOKUP($G46,'IPF GL Formula'!$A$4:$F$11,4,0)*EXP(-VLOOKUP($G46,'IPF GL Formula'!$A$4:$F$11,5,0)*H46)),6))</f>
        <v>0.118061</v>
      </c>
      <c r="AH46" s="32"/>
      <c r="AI46" s="30" t="n">
        <f aca="false">J49=$S$2</f>
        <v>0</v>
      </c>
      <c r="AJ46" s="30" t="n">
        <f aca="false">L49=$S$2</f>
        <v>0</v>
      </c>
      <c r="AK46" s="30" t="n">
        <f aca="false">N49=$S$2</f>
        <v>0</v>
      </c>
      <c r="AL46" s="30" t="n">
        <f aca="false">Q49=$S$2</f>
        <v>0</v>
      </c>
      <c r="AM46" s="30" t="n">
        <f aca="false">S49=$S$2</f>
        <v>0</v>
      </c>
      <c r="AN46" s="30" t="n">
        <f aca="false">U49=$S$2</f>
        <v>0</v>
      </c>
      <c r="AO46" s="30" t="n">
        <f aca="false">X49=$S$2</f>
        <v>0</v>
      </c>
      <c r="AP46" s="30" t="n">
        <f aca="false">Z49=$S$2</f>
        <v>0</v>
      </c>
      <c r="AQ46" s="30" t="n">
        <f aca="false">AB49=$S$2</f>
        <v>0</v>
      </c>
      <c r="AR46" s="31" t="n">
        <f aca="false">AND(AI46,AJ46,AK46)</f>
        <v>0</v>
      </c>
      <c r="AS46" s="31" t="n">
        <f aca="false">AND(AL46,AM46,AN46)</f>
        <v>0</v>
      </c>
      <c r="AT46" s="31" t="n">
        <f aca="false">AND(AO46,AP46,AQ46)</f>
        <v>0</v>
      </c>
      <c r="AU46" s="31" t="n">
        <f aca="false">OR(AR46,AS46,AT46)</f>
        <v>0</v>
      </c>
      <c r="AV46" s="32"/>
      <c r="AW46" s="32"/>
      <c r="AX46" s="32"/>
      <c r="AY46" s="32"/>
    </row>
    <row r="47" customFormat="false" ht="15.75" hidden="false" customHeight="true" outlineLevel="0" collapsed="false">
      <c r="A47" s="33" t="n">
        <v>5</v>
      </c>
      <c r="B47" s="33" t="n">
        <v>1</v>
      </c>
      <c r="C47" s="44" t="s">
        <v>122</v>
      </c>
      <c r="D47" s="44" t="s">
        <v>123</v>
      </c>
      <c r="E47" s="44" t="s">
        <v>124</v>
      </c>
      <c r="F47" s="45" t="n">
        <v>1987</v>
      </c>
      <c r="G47" s="36" t="s">
        <v>35</v>
      </c>
      <c r="H47" s="36" t="n">
        <v>106.05</v>
      </c>
      <c r="I47" s="46" t="n">
        <f aca="true">IF(H47="","",VLOOKUP(H47,WeightClasses!$A$2:$E$17,IF(LEFT(G47,1)="F",IF(YEAR(TODAY())-F47&lt;24,4,2),IF(YEAR(TODAY())-F47&lt;24,5,3)),1))</f>
        <v>120</v>
      </c>
      <c r="J47" s="47" t="s">
        <v>1</v>
      </c>
      <c r="K47" s="48" t="n">
        <v>170</v>
      </c>
      <c r="L47" s="47" t="s">
        <v>1</v>
      </c>
      <c r="M47" s="48" t="n">
        <v>180</v>
      </c>
      <c r="N47" s="47" t="s">
        <v>1</v>
      </c>
      <c r="O47" s="48" t="n">
        <v>190</v>
      </c>
      <c r="P47" s="49" t="n">
        <f aca="false">IF(OR(K47&lt;&gt;0,M47&lt;&gt;0,O47&lt;&gt;0),MAX(IF(J47=$S$1,K47,0),IF(L47=$S$1,M47,0),IF(N47=$S$1,O47,0)),"")</f>
        <v>190</v>
      </c>
      <c r="Q47" s="47" t="s">
        <v>1</v>
      </c>
      <c r="R47" s="48" t="n">
        <v>135</v>
      </c>
      <c r="S47" s="47" t="s">
        <v>1</v>
      </c>
      <c r="T47" s="48" t="n">
        <v>142.5</v>
      </c>
      <c r="U47" s="47" t="s">
        <v>1</v>
      </c>
      <c r="V47" s="48" t="n">
        <v>150</v>
      </c>
      <c r="W47" s="49" t="n">
        <f aca="false">IF(OR(R47&lt;&gt;0,T47&lt;&gt;0,V47&lt;&gt;0),MAX(IF(Q47=$S$1,R47,0),IF(S47=$S$1,T47,0),IF(U47=$S$1,V47,0)),"")</f>
        <v>150</v>
      </c>
      <c r="X47" s="47" t="s">
        <v>1</v>
      </c>
      <c r="Y47" s="48" t="n">
        <v>190</v>
      </c>
      <c r="Z47" s="47" t="s">
        <v>1</v>
      </c>
      <c r="AA47" s="48" t="n">
        <v>210</v>
      </c>
      <c r="AB47" s="47" t="s">
        <v>1</v>
      </c>
      <c r="AC47" s="48" t="n">
        <v>230</v>
      </c>
      <c r="AD47" s="49" t="n">
        <f aca="false">IF(OR(Y47&lt;&gt;0,AA47&lt;&gt;0,AC47&lt;&gt;0),MAX(IF(X47=$S$1,Y47,0),IF(Z47=$S$1,AA47,0),IF(AB47=$S$1,AC47,0)),"")</f>
        <v>230</v>
      </c>
      <c r="AE47" s="50" t="n">
        <f aca="false">IF(OR(P47&lt;&gt;"",W47&lt;&gt;"",AD47&lt;&gt;""),IF(AU48,"DSQ",IF(AND(RIGHT(G47,2)="PL"),IF(P47="",0,P47)+IF(W47="",0,W47)+IF(AD47="",0,AD47),IF(AND(RIGHT(G47,2)="BP",W47&lt;&gt;0),W47,0))),"")</f>
        <v>570</v>
      </c>
      <c r="AF47" s="51" t="n">
        <f aca="false">IF(AND(AE47&lt;&gt;"",ISNUMBER(AE47)),AG47*AE47,"")</f>
        <v>70.05015</v>
      </c>
      <c r="AG47" s="51" t="n">
        <f aca="false">IF(OR(H47="",H47=0),0, ROUND(100/(VLOOKUP($G47,'IPF GL Formula'!$A$4:$F$11,3,0)-VLOOKUP($G47,'IPF GL Formula'!$A$4:$F$11,4,0)*EXP(-VLOOKUP($G47,'IPF GL Formula'!$A$4:$F$11,5,0)*H47)),6))</f>
        <v>0.122895</v>
      </c>
      <c r="AH47" s="32"/>
      <c r="AI47" s="30" t="n">
        <f aca="false">J46=$S$2</f>
        <v>0</v>
      </c>
      <c r="AJ47" s="30" t="n">
        <f aca="false">L46=$S$2</f>
        <v>0</v>
      </c>
      <c r="AK47" s="30" t="n">
        <f aca="false">N46=$S$2</f>
        <v>0</v>
      </c>
      <c r="AL47" s="30" t="n">
        <f aca="false">Q46=$S$2</f>
        <v>0</v>
      </c>
      <c r="AM47" s="30" t="n">
        <f aca="false">S46=$S$2</f>
        <v>0</v>
      </c>
      <c r="AN47" s="30" t="n">
        <f aca="false">U46=$S$2</f>
        <v>0</v>
      </c>
      <c r="AO47" s="30" t="n">
        <f aca="false">X46=$S$2</f>
        <v>0</v>
      </c>
      <c r="AP47" s="30" t="n">
        <f aca="false">Z46=$S$2</f>
        <v>0</v>
      </c>
      <c r="AQ47" s="30" t="n">
        <f aca="false">AB46=$S$2</f>
        <v>0</v>
      </c>
      <c r="AR47" s="31" t="n">
        <f aca="false">AND(AI47,AJ47,AK47)</f>
        <v>0</v>
      </c>
      <c r="AS47" s="31" t="n">
        <f aca="false">AND(AL47,AM47,AN47)</f>
        <v>0</v>
      </c>
      <c r="AT47" s="31" t="n">
        <f aca="false">AND(AO47,AP47,AQ47)</f>
        <v>0</v>
      </c>
      <c r="AU47" s="31" t="n">
        <f aca="false">OR(AR47,AS47,AT47)</f>
        <v>0</v>
      </c>
      <c r="AV47" s="32"/>
      <c r="AW47" s="32"/>
      <c r="AX47" s="32"/>
      <c r="AY47" s="32"/>
    </row>
    <row r="48" customFormat="false" ht="15.75" hidden="false" customHeight="true" outlineLevel="0" collapsed="false">
      <c r="A48" s="33" t="n">
        <v>6</v>
      </c>
      <c r="B48" s="33" t="n">
        <v>3</v>
      </c>
      <c r="C48" s="44" t="s">
        <v>125</v>
      </c>
      <c r="D48" s="44" t="s">
        <v>126</v>
      </c>
      <c r="E48" s="44" t="s">
        <v>45</v>
      </c>
      <c r="F48" s="45" t="n">
        <v>1998</v>
      </c>
      <c r="G48" s="36" t="s">
        <v>35</v>
      </c>
      <c r="H48" s="36" t="n">
        <v>110.65</v>
      </c>
      <c r="I48" s="46" t="n">
        <f aca="true">IF(H48="","",VLOOKUP(H48,WeightClasses!$A$2:$E$17,IF(LEFT(G48,1)="F",IF(YEAR(TODAY())-F48&lt;24,4,2),IF(YEAR(TODAY())-F48&lt;24,5,3)),1))</f>
        <v>120</v>
      </c>
      <c r="J48" s="47" t="s">
        <v>1</v>
      </c>
      <c r="K48" s="48" t="n">
        <v>180</v>
      </c>
      <c r="L48" s="47" t="s">
        <v>1</v>
      </c>
      <c r="M48" s="48" t="n">
        <v>190</v>
      </c>
      <c r="N48" s="47" t="s">
        <v>1</v>
      </c>
      <c r="O48" s="48" t="n">
        <v>200</v>
      </c>
      <c r="P48" s="49" t="n">
        <f aca="false">IF(OR(K48&lt;&gt;0,M48&lt;&gt;0,O48&lt;&gt;0),MAX(IF(J48=$S$1,K48,0),IF(L48=$S$1,M48,0),IF(N48=$S$1,O48,0)),"")</f>
        <v>200</v>
      </c>
      <c r="Q48" s="47" t="s">
        <v>1</v>
      </c>
      <c r="R48" s="48" t="n">
        <v>130</v>
      </c>
      <c r="S48" s="47" t="s">
        <v>1</v>
      </c>
      <c r="T48" s="48" t="n">
        <v>135</v>
      </c>
      <c r="U48" s="47" t="s">
        <v>4</v>
      </c>
      <c r="V48" s="48" t="n">
        <v>140</v>
      </c>
      <c r="W48" s="49" t="n">
        <f aca="false">IF(OR(R48&lt;&gt;0,T48&lt;&gt;0,V48&lt;&gt;0),MAX(IF(Q48=$S$1,R48,0),IF(S48=$S$1,T48,0),IF(U48=$S$1,V48,0)),"")</f>
        <v>135</v>
      </c>
      <c r="X48" s="47" t="s">
        <v>1</v>
      </c>
      <c r="Y48" s="48" t="n">
        <v>215</v>
      </c>
      <c r="Z48" s="47" t="s">
        <v>4</v>
      </c>
      <c r="AA48" s="48" t="n">
        <v>230</v>
      </c>
      <c r="AB48" s="47" t="s">
        <v>4</v>
      </c>
      <c r="AC48" s="48" t="n">
        <v>230</v>
      </c>
      <c r="AD48" s="49" t="n">
        <f aca="false">IF(OR(Y48&lt;&gt;0,AA48&lt;&gt;0,AC48&lt;&gt;0),MAX(IF(X48=$S$1,Y48,0),IF(Z48=$S$1,AA48,0),IF(AB48=$S$1,AC48,0)),"")</f>
        <v>215</v>
      </c>
      <c r="AE48" s="50" t="n">
        <f aca="false">IF(OR(P48&lt;&gt;"",W48&lt;&gt;"",AD48&lt;&gt;""),IF(AU49,"DSQ",IF(AND(RIGHT(G48,2)="PL"),IF(P48="",0,P48)+IF(W48="",0,W48)+IF(AD48="",0,AD48),IF(AND(RIGHT(G48,2)="BP",W48&lt;&gt;0),W48,0))),"")</f>
        <v>550</v>
      </c>
      <c r="AF48" s="51" t="n">
        <f aca="false">IF(AND(AE48&lt;&gt;"",ISNUMBER(AE48)),AG48*AE48,"")</f>
        <v>66.28765</v>
      </c>
      <c r="AG48" s="51" t="n">
        <f aca="false">IF(OR(H48="",H48=0),0, ROUND(100/(VLOOKUP($G48,'IPF GL Formula'!$A$4:$F$11,3,0)-VLOOKUP($G48,'IPF GL Formula'!$A$4:$F$11,4,0)*EXP(-VLOOKUP($G48,'IPF GL Formula'!$A$4:$F$11,5,0)*H48)),6))</f>
        <v>0.120523</v>
      </c>
      <c r="AH48" s="32"/>
      <c r="AI48" s="30" t="n">
        <f aca="false">J47=$S$2</f>
        <v>0</v>
      </c>
      <c r="AJ48" s="30" t="n">
        <f aca="false">L47=$S$2</f>
        <v>0</v>
      </c>
      <c r="AK48" s="30" t="n">
        <f aca="false">N47=$S$2</f>
        <v>0</v>
      </c>
      <c r="AL48" s="30" t="n">
        <f aca="false">Q47=$S$2</f>
        <v>0</v>
      </c>
      <c r="AM48" s="30" t="n">
        <f aca="false">S47=$S$2</f>
        <v>0</v>
      </c>
      <c r="AN48" s="30" t="n">
        <f aca="false">U47=$S$2</f>
        <v>0</v>
      </c>
      <c r="AO48" s="30" t="n">
        <f aca="false">X47=$S$2</f>
        <v>0</v>
      </c>
      <c r="AP48" s="30" t="n">
        <f aca="false">Z47=$S$2</f>
        <v>0</v>
      </c>
      <c r="AQ48" s="30" t="n">
        <f aca="false">AB47=$S$2</f>
        <v>0</v>
      </c>
      <c r="AR48" s="31" t="n">
        <f aca="false">AND(AI48,AJ48,AK48)</f>
        <v>0</v>
      </c>
      <c r="AS48" s="31" t="n">
        <f aca="false">AND(AL48,AM48,AN48)</f>
        <v>0</v>
      </c>
      <c r="AT48" s="31" t="n">
        <f aca="false">AND(AO48,AP48,AQ48)</f>
        <v>0</v>
      </c>
      <c r="AU48" s="31" t="n">
        <f aca="false">OR(AR48,AS48,AT48)</f>
        <v>0</v>
      </c>
      <c r="AV48" s="32"/>
      <c r="AW48" s="32"/>
      <c r="AX48" s="32"/>
      <c r="AY48" s="32"/>
    </row>
    <row r="49" customFormat="false" ht="15.75" hidden="false" customHeight="true" outlineLevel="0" collapsed="false">
      <c r="A49" s="33" t="n">
        <v>7</v>
      </c>
      <c r="B49" s="33" t="n">
        <v>6</v>
      </c>
      <c r="C49" s="44" t="s">
        <v>127</v>
      </c>
      <c r="D49" s="44" t="s">
        <v>128</v>
      </c>
      <c r="E49" s="44" t="s">
        <v>51</v>
      </c>
      <c r="F49" s="45" t="n">
        <v>1995</v>
      </c>
      <c r="G49" s="36" t="s">
        <v>35</v>
      </c>
      <c r="H49" s="36" t="n">
        <v>114.9</v>
      </c>
      <c r="I49" s="46" t="n">
        <f aca="true">IF(H49="","",VLOOKUP(H49,WeightClasses!$A$2:$E$17,IF(LEFT(G49,1)="F",IF(YEAR(TODAY())-F49&lt;24,4,2),IF(YEAR(TODAY())-F49&lt;24,5,3)),1))</f>
        <v>120</v>
      </c>
      <c r="J49" s="47" t="s">
        <v>1</v>
      </c>
      <c r="K49" s="48" t="n">
        <v>150</v>
      </c>
      <c r="L49" s="47" t="s">
        <v>1</v>
      </c>
      <c r="M49" s="48" t="n">
        <v>160</v>
      </c>
      <c r="N49" s="47" t="s">
        <v>1</v>
      </c>
      <c r="O49" s="48" t="n">
        <v>170</v>
      </c>
      <c r="P49" s="49" t="n">
        <f aca="false">IF(OR(K49&lt;&gt;0,M49&lt;&gt;0,O49&lt;&gt;0),MAX(IF(J49=$S$1,K49,0),IF(L49=$S$1,M49,0),IF(N49=$S$1,O49,0)),"")</f>
        <v>170</v>
      </c>
      <c r="Q49" s="47" t="s">
        <v>1</v>
      </c>
      <c r="R49" s="48" t="n">
        <v>140</v>
      </c>
      <c r="S49" s="47" t="s">
        <v>1</v>
      </c>
      <c r="T49" s="48" t="n">
        <v>145</v>
      </c>
      <c r="U49" s="47" t="s">
        <v>1</v>
      </c>
      <c r="V49" s="48" t="n">
        <v>150</v>
      </c>
      <c r="W49" s="49" t="n">
        <f aca="false">IF(OR(R49&lt;&gt;0,T49&lt;&gt;0,V49&lt;&gt;0),MAX(IF(Q49=$S$1,R49,0),IF(S49=$S$1,T49,0),IF(U49=$S$1,V49,0)),"")</f>
        <v>150</v>
      </c>
      <c r="X49" s="47" t="s">
        <v>1</v>
      </c>
      <c r="Y49" s="48" t="n">
        <v>205</v>
      </c>
      <c r="Z49" s="47" t="s">
        <v>1</v>
      </c>
      <c r="AA49" s="48" t="n">
        <v>220</v>
      </c>
      <c r="AB49" s="47" t="s">
        <v>1</v>
      </c>
      <c r="AC49" s="48" t="n">
        <v>230</v>
      </c>
      <c r="AD49" s="49" t="n">
        <f aca="false">IF(OR(Y49&lt;&gt;0,AA49&lt;&gt;0,AC49&lt;&gt;0),MAX(IF(X49=$S$1,Y49,0),IF(Z49=$S$1,AA49,0),IF(AB49=$S$1,AC49,0)),"")</f>
        <v>230</v>
      </c>
      <c r="AE49" s="50" t="n">
        <f aca="false">IF(OR(P49&lt;&gt;"",W49&lt;&gt;"",AD49&lt;&gt;""),IF(AU46,"DSQ",IF(AND(RIGHT(G49,2)="PL"),IF(P49="",0,P49)+IF(W49="",0,W49)+IF(AD49="",0,AD49),IF(AND(RIGHT(G49,2)="BP",W49&lt;&gt;0),W49,0))),"")</f>
        <v>550</v>
      </c>
      <c r="AF49" s="51" t="n">
        <f aca="false">IF(AND(AE49&lt;&gt;"",ISNUMBER(AE49)),AG49*AE49,"")</f>
        <v>65.17225</v>
      </c>
      <c r="AG49" s="51" t="n">
        <f aca="false">IF(OR(H49="",H49=0),0, ROUND(100/(VLOOKUP($G49,'IPF GL Formula'!$A$4:$F$11,3,0)-VLOOKUP($G49,'IPF GL Formula'!$A$4:$F$11,4,0)*EXP(-VLOOKUP($G49,'IPF GL Formula'!$A$4:$F$11,5,0)*H49)),6))</f>
        <v>0.118495</v>
      </c>
      <c r="AH49" s="32"/>
      <c r="AI49" s="30" t="n">
        <f aca="false">J48=$S$2</f>
        <v>0</v>
      </c>
      <c r="AJ49" s="30" t="n">
        <f aca="false">L48=$S$2</f>
        <v>0</v>
      </c>
      <c r="AK49" s="30" t="n">
        <f aca="false">N48=$S$2</f>
        <v>0</v>
      </c>
      <c r="AL49" s="30" t="n">
        <f aca="false">Q48=$S$2</f>
        <v>0</v>
      </c>
      <c r="AM49" s="30" t="n">
        <f aca="false">S48=$S$2</f>
        <v>0</v>
      </c>
      <c r="AN49" s="30" t="n">
        <f aca="false">U48=$S$2</f>
        <v>1</v>
      </c>
      <c r="AO49" s="30" t="n">
        <f aca="false">X48=$S$2</f>
        <v>0</v>
      </c>
      <c r="AP49" s="30" t="n">
        <f aca="false">Z48=$S$2</f>
        <v>1</v>
      </c>
      <c r="AQ49" s="30" t="n">
        <f aca="false">AB48=$S$2</f>
        <v>1</v>
      </c>
      <c r="AR49" s="31" t="n">
        <f aca="false">AND(AI49,AJ49,AK49)</f>
        <v>0</v>
      </c>
      <c r="AS49" s="31" t="n">
        <f aca="false">AND(AL49,AM49,AN49)</f>
        <v>0</v>
      </c>
      <c r="AT49" s="31" t="n">
        <f aca="false">AND(AO49,AP49,AQ49)</f>
        <v>0</v>
      </c>
      <c r="AU49" s="31" t="n">
        <f aca="false">OR(AR49,AS49,AT49)</f>
        <v>0</v>
      </c>
      <c r="AV49" s="32"/>
      <c r="AW49" s="32"/>
      <c r="AX49" s="32"/>
      <c r="AY49" s="32"/>
    </row>
    <row r="50" customFormat="false" ht="15.75" hidden="false" customHeight="true" outlineLevel="0" collapsed="false">
      <c r="A50" s="33"/>
      <c r="B50" s="33"/>
      <c r="C50" s="17" t="s">
        <v>129</v>
      </c>
      <c r="E50" s="44"/>
      <c r="F50" s="45"/>
      <c r="G50" s="36"/>
      <c r="H50" s="36"/>
      <c r="I50" s="46" t="str">
        <f aca="true">IF(H50="","",VLOOKUP(H50,WeightClasses!$A$2:$E$17,IF(LEFT(G50,1)="F",IF(YEAR(TODAY())-F50&lt;24,4,2),IF(YEAR(TODAY())-F50&lt;24,5,3)),1))</f>
        <v/>
      </c>
      <c r="J50" s="47"/>
      <c r="K50" s="48"/>
      <c r="L50" s="47"/>
      <c r="M50" s="48"/>
      <c r="N50" s="47"/>
      <c r="O50" s="48"/>
      <c r="P50" s="49" t="str">
        <f aca="false">IF(OR(K50&lt;&gt;0,M50&lt;&gt;0,O50&lt;&gt;0),MAX(IF(J50=$S$1,K50,0),IF(L50=$S$1,M50,0),IF(N50=$S$1,O50,0)),"")</f>
        <v/>
      </c>
      <c r="Q50" s="47"/>
      <c r="R50" s="48"/>
      <c r="S50" s="47"/>
      <c r="T50" s="48"/>
      <c r="U50" s="47"/>
      <c r="V50" s="48"/>
      <c r="W50" s="49" t="str">
        <f aca="false">IF(OR(R50&lt;&gt;0,T50&lt;&gt;0,V50&lt;&gt;0),MAX(IF(Q50=$S$1,R50,0),IF(S50=$S$1,T50,0),IF(U50=$S$1,V50,0)),"")</f>
        <v/>
      </c>
      <c r="X50" s="47"/>
      <c r="Y50" s="48"/>
      <c r="Z50" s="47"/>
      <c r="AA50" s="48"/>
      <c r="AB50" s="47"/>
      <c r="AC50" s="48"/>
      <c r="AD50" s="49" t="str">
        <f aca="false">IF(OR(Y50&lt;&gt;0,AA50&lt;&gt;0,AC50&lt;&gt;0),MAX(IF(X50=$S$1,Y50,0),IF(Z50=$S$1,AA50,0),IF(AB50=$S$1,AC50,0)),"")</f>
        <v/>
      </c>
      <c r="AE50" s="50" t="str">
        <f aca="false">IF(OR(P50&lt;&gt;"",W50&lt;&gt;"",AD50&lt;&gt;""),IF(AU52,"DSQ",IF(AND(RIGHT(G50,2)="PL"),IF(P50="",0,P50)+IF(W50="",0,W50)+IF(AD50="",0,AD50),IF(AND(RIGHT(G50,2)="BP",W50&lt;&gt;0),W50,0))),"")</f>
        <v/>
      </c>
      <c r="AF50" s="51" t="str">
        <f aca="false">IF(AND(AE50&lt;&gt;"",ISNUMBER(AE50)),AG50*AE50,"")</f>
        <v/>
      </c>
      <c r="AG50" s="51" t="n">
        <f aca="false">IF(OR(H50="",H50=0),0, ROUND(100/(VLOOKUP($G50,'IPF GL Formula'!$A$4:$F$11,3,0)-VLOOKUP($G50,'IPF GL Formula'!$A$4:$F$11,4,0)*EXP(-VLOOKUP($G50,'IPF GL Formula'!$A$4:$F$11,5,0)*H50)),6))</f>
        <v>0</v>
      </c>
      <c r="AI50" s="30" t="n">
        <f aca="false">J43=$S$2</f>
        <v>0</v>
      </c>
      <c r="AJ50" s="30" t="n">
        <f aca="false">L43=$S$2</f>
        <v>0</v>
      </c>
      <c r="AK50" s="30" t="n">
        <f aca="false">N43=$S$2</f>
        <v>1</v>
      </c>
      <c r="AL50" s="30" t="n">
        <f aca="false">Q43=$S$2</f>
        <v>0</v>
      </c>
      <c r="AM50" s="30" t="n">
        <f aca="false">S43=$S$2</f>
        <v>0</v>
      </c>
      <c r="AN50" s="30" t="n">
        <f aca="false">U43=$S$2</f>
        <v>0</v>
      </c>
      <c r="AO50" s="30" t="n">
        <f aca="false">X43=$S$2</f>
        <v>0</v>
      </c>
      <c r="AP50" s="30" t="n">
        <f aca="false">Z43=$S$2</f>
        <v>0</v>
      </c>
      <c r="AQ50" s="30" t="n">
        <f aca="false">AB43=$S$2</f>
        <v>0</v>
      </c>
      <c r="AR50" s="31" t="n">
        <f aca="false">AND(AI50,AJ50,AK50)</f>
        <v>0</v>
      </c>
      <c r="AS50" s="31" t="n">
        <f aca="false">AND(AL50,AM50,AN50)</f>
        <v>0</v>
      </c>
      <c r="AT50" s="31" t="n">
        <f aca="false">AND(AO50,AP50,AQ50)</f>
        <v>0</v>
      </c>
      <c r="AU50" s="31" t="n">
        <f aca="false">OR(AR50,AS50,AT50)</f>
        <v>0</v>
      </c>
      <c r="AV50" s="32"/>
      <c r="AW50" s="32"/>
      <c r="AX50" s="32"/>
      <c r="AY50" s="32"/>
    </row>
    <row r="51" customFormat="false" ht="15.75" hidden="false" customHeight="true" outlineLevel="0" collapsed="false">
      <c r="A51" s="33" t="n">
        <v>1</v>
      </c>
      <c r="B51" s="33" t="n">
        <v>6</v>
      </c>
      <c r="C51" s="44" t="s">
        <v>130</v>
      </c>
      <c r="D51" s="44" t="s">
        <v>131</v>
      </c>
      <c r="E51" s="44" t="s">
        <v>42</v>
      </c>
      <c r="F51" s="45" t="n">
        <v>1973</v>
      </c>
      <c r="G51" s="36" t="s">
        <v>35</v>
      </c>
      <c r="H51" s="36" t="n">
        <v>138.35</v>
      </c>
      <c r="I51" s="46" t="str">
        <f aca="true">IF(H51="","",VLOOKUP(H51,WeightClasses!$A$2:$E$17,IF(LEFT(G51,1)="F",IF(YEAR(TODAY())-F51&lt;24,4,2),IF(YEAR(TODAY())-F51&lt;24,5,3)),1))</f>
        <v>120+</v>
      </c>
      <c r="J51" s="47" t="s">
        <v>1</v>
      </c>
      <c r="K51" s="48" t="n">
        <v>242.5</v>
      </c>
      <c r="L51" s="47" t="s">
        <v>1</v>
      </c>
      <c r="M51" s="48" t="n">
        <v>252.5</v>
      </c>
      <c r="N51" s="47" t="s">
        <v>1</v>
      </c>
      <c r="O51" s="48" t="n">
        <v>260</v>
      </c>
      <c r="P51" s="49" t="n">
        <f aca="false">IF(OR(K51&lt;&gt;0,M51&lt;&gt;0,O51&lt;&gt;0),MAX(IF(J51=$S$1,K51,0),IF(L51=$S$1,M51,0),IF(N51=$S$1,O51,0)),"")</f>
        <v>260</v>
      </c>
      <c r="Q51" s="47" t="s">
        <v>1</v>
      </c>
      <c r="R51" s="48" t="n">
        <v>172.5</v>
      </c>
      <c r="S51" s="47" t="s">
        <v>1</v>
      </c>
      <c r="T51" s="48" t="n">
        <v>180</v>
      </c>
      <c r="U51" s="47" t="s">
        <v>1</v>
      </c>
      <c r="V51" s="48" t="n">
        <v>185</v>
      </c>
      <c r="W51" s="49" t="n">
        <f aca="false">IF(OR(R51&lt;&gt;0,T51&lt;&gt;0,V51&lt;&gt;0),MAX(IF(Q51=$S$1,R51,0),IF(S51=$S$1,T51,0),IF(U51=$S$1,V51,0)),"")</f>
        <v>185</v>
      </c>
      <c r="X51" s="47" t="s">
        <v>1</v>
      </c>
      <c r="Y51" s="48" t="n">
        <v>275</v>
      </c>
      <c r="Z51" s="47" t="s">
        <v>1</v>
      </c>
      <c r="AA51" s="48" t="n">
        <v>285</v>
      </c>
      <c r="AB51" s="47" t="s">
        <v>1</v>
      </c>
      <c r="AC51" s="48" t="n">
        <v>295</v>
      </c>
      <c r="AD51" s="49" t="n">
        <f aca="false">IF(OR(Y51&lt;&gt;0,AA51&lt;&gt;0,AC51&lt;&gt;0),MAX(IF(X51=$S$1,Y51,0),IF(Z51=$S$1,AA51,0),IF(AB51=$S$1,AC51,0)),"")</f>
        <v>295</v>
      </c>
      <c r="AE51" s="50" t="n">
        <f aca="false">IF(OR(P51&lt;&gt;"",W51&lt;&gt;"",AD51&lt;&gt;""),IF(AU57,"DSQ",IF(AND(RIGHT(G51,2)="PL"),IF(P51="",0,P51)+IF(W51="",0,W51)+IF(AD51="",0,AD51),IF(AND(RIGHT(G51,2)="BP",W51&lt;&gt;0),W51,0))),"")</f>
        <v>740</v>
      </c>
      <c r="AF51" s="51" t="n">
        <f aca="false">IF(AND(AE51&lt;&gt;"",ISNUMBER(AE51)),AG51*AE51,"")</f>
        <v>81.0485</v>
      </c>
      <c r="AG51" s="51" t="n">
        <f aca="false">IF(OR(H51="",H51=0),0, ROUND(100/(VLOOKUP($G51,'IPF GL Formula'!$A$4:$F$11,3,0)-VLOOKUP($G51,'IPF GL Formula'!$A$4:$F$11,4,0)*EXP(-VLOOKUP($G51,'IPF GL Formula'!$A$4:$F$11,5,0)*H51)),6))</f>
        <v>0.109525</v>
      </c>
      <c r="AH51" s="32"/>
      <c r="AI51" s="30" t="n">
        <f aca="false">J45=$S$2</f>
        <v>0</v>
      </c>
      <c r="AJ51" s="30" t="n">
        <f aca="false">L45=$S$2</f>
        <v>0</v>
      </c>
      <c r="AK51" s="30" t="n">
        <f aca="false">N45=$S$2</f>
        <v>0</v>
      </c>
      <c r="AL51" s="30" t="n">
        <f aca="false">Q45=$S$2</f>
        <v>0</v>
      </c>
      <c r="AM51" s="30" t="n">
        <f aca="false">S45=$S$2</f>
        <v>0</v>
      </c>
      <c r="AN51" s="30" t="n">
        <f aca="false">U45=$S$2</f>
        <v>0</v>
      </c>
      <c r="AO51" s="30" t="n">
        <f aca="false">X45=$S$2</f>
        <v>0</v>
      </c>
      <c r="AP51" s="30" t="n">
        <f aca="false">Z45=$S$2</f>
        <v>0</v>
      </c>
      <c r="AQ51" s="30" t="n">
        <f aca="false">AB45=$S$2</f>
        <v>0</v>
      </c>
      <c r="AR51" s="31" t="n">
        <f aca="false">AND(AI51,AJ51,AK51)</f>
        <v>0</v>
      </c>
      <c r="AS51" s="31" t="n">
        <f aca="false">AND(AL51,AM51,AN51)</f>
        <v>0</v>
      </c>
      <c r="AT51" s="31" t="n">
        <f aca="false">AND(AO51,AP51,AQ51)</f>
        <v>0</v>
      </c>
      <c r="AU51" s="31" t="n">
        <f aca="false">OR(AR51,AS51,AT51)</f>
        <v>0</v>
      </c>
      <c r="AV51" s="32"/>
      <c r="AW51" s="32"/>
      <c r="AX51" s="32"/>
      <c r="AY51" s="32"/>
    </row>
    <row r="52" customFormat="false" ht="15.75" hidden="false" customHeight="true" outlineLevel="0" collapsed="false">
      <c r="A52" s="33" t="n">
        <v>2</v>
      </c>
      <c r="B52" s="33" t="n">
        <v>3</v>
      </c>
      <c r="C52" s="44" t="s">
        <v>132</v>
      </c>
      <c r="D52" s="44" t="s">
        <v>133</v>
      </c>
      <c r="E52" s="44" t="s">
        <v>42</v>
      </c>
      <c r="F52" s="45" t="n">
        <v>1993</v>
      </c>
      <c r="G52" s="36" t="s">
        <v>35</v>
      </c>
      <c r="H52" s="36" t="n">
        <v>126.95</v>
      </c>
      <c r="I52" s="46" t="str">
        <f aca="true">IF(H52="","",VLOOKUP(H52,WeightClasses!$A$2:$E$17,IF(LEFT(G52,1)="F",IF(YEAR(TODAY())-F52&lt;24,4,2),IF(YEAR(TODAY())-F52&lt;24,5,3)),1))</f>
        <v>120+</v>
      </c>
      <c r="J52" s="47" t="s">
        <v>1</v>
      </c>
      <c r="K52" s="48" t="n">
        <v>252.5</v>
      </c>
      <c r="L52" s="47" t="s">
        <v>1</v>
      </c>
      <c r="M52" s="48" t="n">
        <v>262.5</v>
      </c>
      <c r="N52" s="47" t="s">
        <v>1</v>
      </c>
      <c r="O52" s="48" t="n">
        <v>270</v>
      </c>
      <c r="P52" s="49" t="n">
        <f aca="false">IF(OR(K52&lt;&gt;0,M52&lt;&gt;0,O52&lt;&gt;0),MAX(IF(J52=$S$1,K52,0),IF(L52=$S$1,M52,0),IF(N52=$S$1,O52,0)),"")</f>
        <v>270</v>
      </c>
      <c r="Q52" s="47" t="s">
        <v>1</v>
      </c>
      <c r="R52" s="48" t="n">
        <v>150</v>
      </c>
      <c r="S52" s="47" t="s">
        <v>1</v>
      </c>
      <c r="T52" s="48" t="n">
        <v>155</v>
      </c>
      <c r="U52" s="47" t="s">
        <v>1</v>
      </c>
      <c r="V52" s="48" t="n">
        <v>160</v>
      </c>
      <c r="W52" s="49" t="n">
        <f aca="false">IF(OR(R52&lt;&gt;0,T52&lt;&gt;0,V52&lt;&gt;0),MAX(IF(Q52=$S$1,R52,0),IF(S52=$S$1,T52,0),IF(U52=$S$1,V52,0)),"")</f>
        <v>160</v>
      </c>
      <c r="X52" s="47" t="s">
        <v>1</v>
      </c>
      <c r="Y52" s="48" t="n">
        <v>262.5</v>
      </c>
      <c r="Z52" s="47" t="s">
        <v>1</v>
      </c>
      <c r="AA52" s="48" t="n">
        <v>270</v>
      </c>
      <c r="AB52" s="47" t="s">
        <v>1</v>
      </c>
      <c r="AC52" s="48" t="n">
        <v>272.5</v>
      </c>
      <c r="AD52" s="49" t="n">
        <f aca="false">IF(OR(Y52&lt;&gt;0,AA52&lt;&gt;0,AC52&lt;&gt;0),MAX(IF(X52=$S$1,Y52,0),IF(Z52=$S$1,AA52,0),IF(AB52=$S$1,AC52,0)),"")</f>
        <v>272.5</v>
      </c>
      <c r="AE52" s="50" t="n">
        <f aca="false">IF(OR(P52&lt;&gt;"",W52&lt;&gt;"",AD52&lt;&gt;""),IF(AU53,"DSQ",IF(AND(RIGHT(G52,2)="PL"),IF(P52="",0,P52)+IF(W52="",0,W52)+IF(AD52="",0,AD52),IF(AND(RIGHT(G52,2)="BP",W52&lt;&gt;0),W52,0))),"")</f>
        <v>702.5</v>
      </c>
      <c r="AF52" s="51" t="n">
        <f aca="false">IF(AND(AE52&lt;&gt;"",ISNUMBER(AE52)),AG52*AE52,"")</f>
        <v>79.7119725</v>
      </c>
      <c r="AG52" s="51" t="n">
        <f aca="false">IF(OR(H52="",H52=0),0, ROUND(100/(VLOOKUP($G52,'IPF GL Formula'!$A$4:$F$11,3,0)-VLOOKUP($G52,'IPF GL Formula'!$A$4:$F$11,4,0)*EXP(-VLOOKUP($G52,'IPF GL Formula'!$A$4:$F$11,5,0)*H52)),6))</f>
        <v>0.113469</v>
      </c>
      <c r="AI52" s="30" t="n">
        <f aca="false">J50=$S$2</f>
        <v>0</v>
      </c>
      <c r="AJ52" s="30" t="n">
        <f aca="false">L50=$S$2</f>
        <v>0</v>
      </c>
      <c r="AK52" s="30" t="n">
        <f aca="false">N50=$S$2</f>
        <v>0</v>
      </c>
      <c r="AL52" s="30" t="n">
        <f aca="false">Q50=$S$2</f>
        <v>0</v>
      </c>
      <c r="AM52" s="30" t="n">
        <f aca="false">S50=$S$2</f>
        <v>0</v>
      </c>
      <c r="AN52" s="30" t="n">
        <f aca="false">U50=$S$2</f>
        <v>0</v>
      </c>
      <c r="AO52" s="30" t="n">
        <f aca="false">X50=$S$2</f>
        <v>0</v>
      </c>
      <c r="AP52" s="30" t="n">
        <f aca="false">Z50=$S$2</f>
        <v>0</v>
      </c>
      <c r="AQ52" s="30" t="n">
        <f aca="false">AB50=$S$2</f>
        <v>0</v>
      </c>
      <c r="AR52" s="31" t="n">
        <f aca="false">AND(AI52,AJ52,AK52)</f>
        <v>0</v>
      </c>
      <c r="AS52" s="31" t="n">
        <f aca="false">AND(AL52,AM52,AN52)</f>
        <v>0</v>
      </c>
      <c r="AT52" s="31" t="n">
        <f aca="false">AND(AO52,AP52,AQ52)</f>
        <v>0</v>
      </c>
      <c r="AU52" s="31" t="n">
        <f aca="false">OR(AR52,AS52,AT52)</f>
        <v>0</v>
      </c>
      <c r="AV52" s="32"/>
      <c r="AW52" s="32"/>
      <c r="AX52" s="32"/>
      <c r="AY52" s="32"/>
    </row>
    <row r="53" customFormat="false" ht="15.75" hidden="false" customHeight="true" outlineLevel="0" collapsed="false">
      <c r="A53" s="33" t="n">
        <v>3</v>
      </c>
      <c r="B53" s="33" t="n">
        <v>7</v>
      </c>
      <c r="C53" s="44" t="s">
        <v>134</v>
      </c>
      <c r="D53" s="44" t="s">
        <v>135</v>
      </c>
      <c r="E53" s="44" t="s">
        <v>42</v>
      </c>
      <c r="F53" s="45" t="n">
        <v>1978</v>
      </c>
      <c r="G53" s="36" t="s">
        <v>35</v>
      </c>
      <c r="H53" s="36" t="n">
        <v>127.25</v>
      </c>
      <c r="I53" s="46" t="str">
        <f aca="true">IF(H53="","",VLOOKUP(H53,WeightClasses!$A$2:$E$17,IF(LEFT(G53,1)="F",IF(YEAR(TODAY())-F53&lt;24,4,2),IF(YEAR(TODAY())-F53&lt;24,5,3)),1))</f>
        <v>120+</v>
      </c>
      <c r="J53" s="47" t="s">
        <v>1</v>
      </c>
      <c r="K53" s="48" t="n">
        <v>227.5</v>
      </c>
      <c r="L53" s="47" t="s">
        <v>1</v>
      </c>
      <c r="M53" s="48" t="n">
        <v>240</v>
      </c>
      <c r="N53" s="47" t="s">
        <v>4</v>
      </c>
      <c r="O53" s="48" t="n">
        <v>250</v>
      </c>
      <c r="P53" s="49" t="n">
        <f aca="false">IF(OR(K53&lt;&gt;0,M53&lt;&gt;0,O53&lt;&gt;0),MAX(IF(J53=$S$1,K53,0),IF(L53=$S$1,M53,0),IF(N53=$S$1,O53,0)),"")</f>
        <v>240</v>
      </c>
      <c r="Q53" s="47" t="s">
        <v>1</v>
      </c>
      <c r="R53" s="48" t="n">
        <v>192.5</v>
      </c>
      <c r="S53" s="47" t="s">
        <v>1</v>
      </c>
      <c r="T53" s="48" t="n">
        <v>200</v>
      </c>
      <c r="U53" s="47" t="s">
        <v>1</v>
      </c>
      <c r="V53" s="48" t="n">
        <v>205</v>
      </c>
      <c r="W53" s="49" t="n">
        <f aca="false">IF(OR(R53&lt;&gt;0,T53&lt;&gt;0,V53&lt;&gt;0),MAX(IF(Q53=$S$1,R53,0),IF(S53=$S$1,T53,0),IF(U53=$S$1,V53,0)),"")</f>
        <v>205</v>
      </c>
      <c r="X53" s="47" t="s">
        <v>1</v>
      </c>
      <c r="Y53" s="48" t="n">
        <v>235</v>
      </c>
      <c r="Z53" s="47" t="s">
        <v>1</v>
      </c>
      <c r="AA53" s="48" t="n">
        <v>245</v>
      </c>
      <c r="AB53" s="47" t="s">
        <v>1</v>
      </c>
      <c r="AC53" s="48" t="n">
        <v>257.5</v>
      </c>
      <c r="AD53" s="49" t="n">
        <f aca="false">IF(OR(Y53&lt;&gt;0,AA53&lt;&gt;0,AC53&lt;&gt;0),MAX(IF(X53=$S$1,Y53,0),IF(Z53=$S$1,AA53,0),IF(AB53=$S$1,AC53,0)),"")</f>
        <v>257.5</v>
      </c>
      <c r="AE53" s="50" t="n">
        <f aca="false">IF(OR(P53&lt;&gt;"",W53&lt;&gt;"",AD53&lt;&gt;""),IF(AU54,"DSQ",IF(AND(RIGHT(G53,2)="PL"),IF(P53="",0,P53)+IF(W53="",0,W53)+IF(AD53="",0,AD53),IF(AND(RIGHT(G53,2)="BP",W53&lt;&gt;0),W53,0))),"")</f>
        <v>702.5</v>
      </c>
      <c r="AF53" s="51" t="n">
        <f aca="false">IF(AND(AE53&lt;&gt;"",ISNUMBER(AE53)),AG53*AE53,"")</f>
        <v>79.63259</v>
      </c>
      <c r="AG53" s="51" t="n">
        <f aca="false">IF(OR(H53="",H53=0),0, ROUND(100/(VLOOKUP($G53,'IPF GL Formula'!$A$4:$F$11,3,0)-VLOOKUP($G53,'IPF GL Formula'!$A$4:$F$11,4,0)*EXP(-VLOOKUP($G53,'IPF GL Formula'!$A$4:$F$11,5,0)*H53)),6))</f>
        <v>0.113356</v>
      </c>
      <c r="AH53" s="32"/>
      <c r="AI53" s="30" t="n">
        <f aca="false">J52=$S$2</f>
        <v>0</v>
      </c>
      <c r="AJ53" s="30" t="n">
        <f aca="false">L52=$S$2</f>
        <v>0</v>
      </c>
      <c r="AK53" s="30" t="n">
        <f aca="false">N52=$S$2</f>
        <v>0</v>
      </c>
      <c r="AL53" s="30" t="n">
        <f aca="false">Q52=$S$2</f>
        <v>0</v>
      </c>
      <c r="AM53" s="30" t="n">
        <f aca="false">S52=$S$2</f>
        <v>0</v>
      </c>
      <c r="AN53" s="30" t="n">
        <f aca="false">U52=$S$2</f>
        <v>0</v>
      </c>
      <c r="AO53" s="30" t="n">
        <f aca="false">X52=$S$2</f>
        <v>0</v>
      </c>
      <c r="AP53" s="30" t="n">
        <f aca="false">Z52=$S$2</f>
        <v>0</v>
      </c>
      <c r="AQ53" s="30" t="n">
        <f aca="false">AB52=$S$2</f>
        <v>0</v>
      </c>
      <c r="AR53" s="31" t="n">
        <f aca="false">AND(AI53,AJ53,AK53)</f>
        <v>0</v>
      </c>
      <c r="AS53" s="31" t="n">
        <f aca="false">AND(AL53,AM53,AN53)</f>
        <v>0</v>
      </c>
      <c r="AT53" s="31" t="n">
        <f aca="false">AND(AO53,AP53,AQ53)</f>
        <v>0</v>
      </c>
      <c r="AU53" s="31" t="n">
        <f aca="false">OR(AR53,AS53,AT53)</f>
        <v>0</v>
      </c>
      <c r="AV53" s="32"/>
      <c r="AW53" s="32"/>
      <c r="AX53" s="32"/>
      <c r="AY53" s="32"/>
    </row>
    <row r="54" customFormat="false" ht="15.75" hidden="false" customHeight="true" outlineLevel="0" collapsed="false">
      <c r="A54" s="33" t="n">
        <v>4</v>
      </c>
      <c r="B54" s="33" t="n">
        <v>2</v>
      </c>
      <c r="C54" s="44" t="s">
        <v>136</v>
      </c>
      <c r="D54" s="44" t="s">
        <v>137</v>
      </c>
      <c r="E54" s="44" t="s">
        <v>42</v>
      </c>
      <c r="F54" s="45" t="n">
        <v>1992</v>
      </c>
      <c r="G54" s="36" t="s">
        <v>35</v>
      </c>
      <c r="H54" s="36" t="n">
        <v>132.25</v>
      </c>
      <c r="I54" s="46" t="str">
        <f aca="true">IF(H54="","",VLOOKUP(H54,WeightClasses!$A$2:$E$17,IF(LEFT(G54,1)="F",IF(YEAR(TODAY())-F54&lt;24,4,2),IF(YEAR(TODAY())-F54&lt;24,5,3)),1))</f>
        <v>120+</v>
      </c>
      <c r="J54" s="47" t="s">
        <v>1</v>
      </c>
      <c r="K54" s="48" t="n">
        <v>232.5</v>
      </c>
      <c r="L54" s="47" t="s">
        <v>1</v>
      </c>
      <c r="M54" s="48" t="n">
        <v>237.5</v>
      </c>
      <c r="N54" s="47" t="s">
        <v>1</v>
      </c>
      <c r="O54" s="48" t="n">
        <v>240</v>
      </c>
      <c r="P54" s="49" t="n">
        <f aca="false">IF(OR(K54&lt;&gt;0,M54&lt;&gt;0,O54&lt;&gt;0),MAX(IF(J54=$S$1,K54,0),IF(L54=$S$1,M54,0),IF(N54=$S$1,O54,0)),"")</f>
        <v>240</v>
      </c>
      <c r="Q54" s="47" t="s">
        <v>1</v>
      </c>
      <c r="R54" s="48" t="n">
        <v>167.5</v>
      </c>
      <c r="S54" s="47" t="s">
        <v>4</v>
      </c>
      <c r="T54" s="48" t="n">
        <v>175</v>
      </c>
      <c r="U54" s="47" t="s">
        <v>1</v>
      </c>
      <c r="V54" s="48" t="n">
        <v>175</v>
      </c>
      <c r="W54" s="49" t="n">
        <f aca="false">IF(OR(R54&lt;&gt;0,T54&lt;&gt;0,V54&lt;&gt;0),MAX(IF(Q54=$S$1,R54,0),IF(S54=$S$1,T54,0),IF(U54=$S$1,V54,0)),"")</f>
        <v>175</v>
      </c>
      <c r="X54" s="47" t="s">
        <v>1</v>
      </c>
      <c r="Y54" s="48" t="n">
        <v>280</v>
      </c>
      <c r="Z54" s="47" t="s">
        <v>1</v>
      </c>
      <c r="AA54" s="48" t="n">
        <v>287.5</v>
      </c>
      <c r="AB54" s="47" t="s">
        <v>4</v>
      </c>
      <c r="AC54" s="48" t="n">
        <v>290</v>
      </c>
      <c r="AD54" s="49" t="n">
        <f aca="false">IF(OR(Y54&lt;&gt;0,AA54&lt;&gt;0,AC54&lt;&gt;0),MAX(IF(X54=$S$1,Y54,0),IF(Z54=$S$1,AA54,0),IF(AB54=$S$1,AC54,0)),"")</f>
        <v>287.5</v>
      </c>
      <c r="AE54" s="50" t="n">
        <f aca="false">IF(OR(P54&lt;&gt;"",W54&lt;&gt;"",AD54&lt;&gt;""),IF(AU55,"DSQ",IF(AND(RIGHT(G54,2)="PL"),IF(P54="",0,P54)+IF(W54="",0,W54)+IF(AD54="",0,AD54),IF(AND(RIGHT(G54,2)="BP",W54&lt;&gt;0),W54,0))),"")</f>
        <v>702.5</v>
      </c>
      <c r="AF54" s="51" t="n">
        <f aca="false">IF(AND(AE54&lt;&gt;"",ISNUMBER(AE54)),AG54*AE54,"")</f>
        <v>78.3631725</v>
      </c>
      <c r="AG54" s="51" t="n">
        <f aca="false">IF(OR(H54="",H54=0),0, ROUND(100/(VLOOKUP($G54,'IPF GL Formula'!$A$4:$F$11,3,0)-VLOOKUP($G54,'IPF GL Formula'!$A$4:$F$11,4,0)*EXP(-VLOOKUP($G54,'IPF GL Formula'!$A$4:$F$11,5,0)*H54)),6))</f>
        <v>0.111549</v>
      </c>
      <c r="AH54" s="32"/>
      <c r="AI54" s="30" t="n">
        <f aca="false">J53=$S$2</f>
        <v>0</v>
      </c>
      <c r="AJ54" s="30" t="n">
        <f aca="false">L53=$S$2</f>
        <v>0</v>
      </c>
      <c r="AK54" s="30" t="n">
        <f aca="false">N53=$S$2</f>
        <v>1</v>
      </c>
      <c r="AL54" s="30" t="n">
        <f aca="false">Q53=$S$2</f>
        <v>0</v>
      </c>
      <c r="AM54" s="30" t="n">
        <f aca="false">S53=$S$2</f>
        <v>0</v>
      </c>
      <c r="AN54" s="30" t="n">
        <f aca="false">U53=$S$2</f>
        <v>0</v>
      </c>
      <c r="AO54" s="30" t="n">
        <f aca="false">X53=$S$2</f>
        <v>0</v>
      </c>
      <c r="AP54" s="30" t="n">
        <f aca="false">Z53=$S$2</f>
        <v>0</v>
      </c>
      <c r="AQ54" s="30" t="n">
        <f aca="false">AB53=$S$2</f>
        <v>0</v>
      </c>
      <c r="AR54" s="31" t="n">
        <f aca="false">AND(AI54,AJ54,AK54)</f>
        <v>0</v>
      </c>
      <c r="AS54" s="31" t="n">
        <f aca="false">AND(AL54,AM54,AN54)</f>
        <v>0</v>
      </c>
      <c r="AT54" s="31" t="n">
        <f aca="false">AND(AO54,AP54,AQ54)</f>
        <v>0</v>
      </c>
      <c r="AU54" s="31" t="n">
        <f aca="false">OR(AR54,AS54,AT54)</f>
        <v>0</v>
      </c>
      <c r="AV54" s="32"/>
      <c r="AW54" s="32"/>
      <c r="AX54" s="32"/>
      <c r="AY54" s="32"/>
    </row>
    <row r="55" customFormat="false" ht="15.75" hidden="false" customHeight="true" outlineLevel="0" collapsed="false">
      <c r="A55" s="33" t="n">
        <v>5</v>
      </c>
      <c r="B55" s="33" t="n">
        <v>1</v>
      </c>
      <c r="C55" s="44" t="s">
        <v>138</v>
      </c>
      <c r="D55" s="44" t="s">
        <v>139</v>
      </c>
      <c r="E55" s="44" t="s">
        <v>62</v>
      </c>
      <c r="F55" s="45" t="n">
        <v>1993</v>
      </c>
      <c r="G55" s="36" t="s">
        <v>35</v>
      </c>
      <c r="H55" s="36" t="n">
        <v>128.2</v>
      </c>
      <c r="I55" s="46" t="str">
        <f aca="true">IF(H55="","",VLOOKUP(H55,WeightClasses!$A$2:$E$17,IF(LEFT(G55,1)="F",IF(YEAR(TODAY())-F55&lt;24,4,2),IF(YEAR(TODAY())-F55&lt;24,5,3)),1))</f>
        <v>120+</v>
      </c>
      <c r="J55" s="47" t="s">
        <v>1</v>
      </c>
      <c r="K55" s="48" t="n">
        <v>205</v>
      </c>
      <c r="L55" s="47" t="s">
        <v>1</v>
      </c>
      <c r="M55" s="48" t="n">
        <v>215</v>
      </c>
      <c r="N55" s="47" t="s">
        <v>1</v>
      </c>
      <c r="O55" s="48" t="n">
        <v>225</v>
      </c>
      <c r="P55" s="49" t="n">
        <f aca="false">IF(OR(K55&lt;&gt;0,M55&lt;&gt;0,O55&lt;&gt;0),MAX(IF(J55=$S$1,K55,0),IF(L55=$S$1,M55,0),IF(N55=$S$1,O55,0)),"")</f>
        <v>225</v>
      </c>
      <c r="Q55" s="47" t="s">
        <v>4</v>
      </c>
      <c r="R55" s="48" t="n">
        <v>165</v>
      </c>
      <c r="S55" s="47" t="s">
        <v>1</v>
      </c>
      <c r="T55" s="48" t="n">
        <v>170</v>
      </c>
      <c r="U55" s="47" t="s">
        <v>1</v>
      </c>
      <c r="V55" s="48" t="n">
        <v>175</v>
      </c>
      <c r="W55" s="49" t="n">
        <f aca="false">IF(OR(R55&lt;&gt;0,T55&lt;&gt;0,V55&lt;&gt;0),MAX(IF(Q55=$S$1,R55,0),IF(S55=$S$1,T55,0),IF(U55=$S$1,V55,0)),"")</f>
        <v>175</v>
      </c>
      <c r="X55" s="47" t="s">
        <v>1</v>
      </c>
      <c r="Y55" s="48" t="n">
        <v>250</v>
      </c>
      <c r="Z55" s="47" t="s">
        <v>1</v>
      </c>
      <c r="AA55" s="48" t="n">
        <v>262.5</v>
      </c>
      <c r="AB55" s="47" t="s">
        <v>1</v>
      </c>
      <c r="AC55" s="48" t="n">
        <v>270</v>
      </c>
      <c r="AD55" s="49" t="n">
        <f aca="false">IF(OR(Y55&lt;&gt;0,AA55&lt;&gt;0,AC55&lt;&gt;0),MAX(IF(X55=$S$1,Y55,0),IF(Z55=$S$1,AA55,0),IF(AB55=$S$1,AC55,0)),"")</f>
        <v>270</v>
      </c>
      <c r="AE55" s="50" t="n">
        <f aca="false">IF(OR(P55&lt;&gt;"",W55&lt;&gt;"",AD55&lt;&gt;""),IF(AU58,"DSQ",IF(AND(RIGHT(G55,2)="PL"),IF(P55="",0,P55)+IF(W55="",0,W55)+IF(AD55="",0,AD55),IF(AND(RIGHT(G55,2)="BP",W55&lt;&gt;0),W55,0))),"")</f>
        <v>670</v>
      </c>
      <c r="AF55" s="51" t="n">
        <f aca="false">IF(AND(AE55&lt;&gt;"",ISNUMBER(AE55)),AG55*AE55,"")</f>
        <v>75.71134</v>
      </c>
      <c r="AG55" s="51" t="n">
        <f aca="false">IF(OR(H55="",H55=0),0, ROUND(100/(VLOOKUP($G55,'IPF GL Formula'!$A$4:$F$11,3,0)-VLOOKUP($G55,'IPF GL Formula'!$A$4:$F$11,4,0)*EXP(-VLOOKUP($G55,'IPF GL Formula'!$A$4:$F$11,5,0)*H55)),6))</f>
        <v>0.113002</v>
      </c>
      <c r="AH55" s="32"/>
      <c r="AI55" s="30" t="n">
        <f aca="false">J54=$S$2</f>
        <v>0</v>
      </c>
      <c r="AJ55" s="30" t="n">
        <f aca="false">L54=$S$2</f>
        <v>0</v>
      </c>
      <c r="AK55" s="30" t="n">
        <f aca="false">N54=$S$2</f>
        <v>0</v>
      </c>
      <c r="AL55" s="30" t="n">
        <f aca="false">Q54=$S$2</f>
        <v>0</v>
      </c>
      <c r="AM55" s="30" t="n">
        <f aca="false">S54=$S$2</f>
        <v>1</v>
      </c>
      <c r="AN55" s="30" t="n">
        <f aca="false">U54=$S$2</f>
        <v>0</v>
      </c>
      <c r="AO55" s="30" t="n">
        <f aca="false">X54=$S$2</f>
        <v>0</v>
      </c>
      <c r="AP55" s="30" t="n">
        <f aca="false">Z54=$S$2</f>
        <v>0</v>
      </c>
      <c r="AQ55" s="30" t="n">
        <f aca="false">AB54=$S$2</f>
        <v>1</v>
      </c>
      <c r="AR55" s="31" t="n">
        <f aca="false">AND(AI55,AJ55,AK55)</f>
        <v>0</v>
      </c>
      <c r="AS55" s="31" t="n">
        <f aca="false">AND(AL55,AM55,AN55)</f>
        <v>0</v>
      </c>
      <c r="AT55" s="31" t="n">
        <f aca="false">AND(AO55,AP55,AQ55)</f>
        <v>0</v>
      </c>
      <c r="AU55" s="31" t="n">
        <f aca="false">OR(AR55,AS55,AT55)</f>
        <v>0</v>
      </c>
      <c r="AV55" s="32"/>
      <c r="AW55" s="32"/>
      <c r="AX55" s="32"/>
      <c r="AY55" s="32"/>
    </row>
    <row r="56" customFormat="false" ht="15.75" hidden="false" customHeight="true" outlineLevel="0" collapsed="false">
      <c r="A56" s="33" t="n">
        <v>6</v>
      </c>
      <c r="B56" s="33" t="n">
        <v>5</v>
      </c>
      <c r="C56" s="44" t="s">
        <v>130</v>
      </c>
      <c r="D56" s="44" t="s">
        <v>140</v>
      </c>
      <c r="E56" s="44" t="s">
        <v>62</v>
      </c>
      <c r="F56" s="45" t="n">
        <v>1976</v>
      </c>
      <c r="G56" s="36" t="s">
        <v>35</v>
      </c>
      <c r="H56" s="36" t="n">
        <v>131.35</v>
      </c>
      <c r="I56" s="46" t="str">
        <f aca="true">IF(H56="","",VLOOKUP(H56,WeightClasses!$A$2:$E$17,IF(LEFT(G56,1)="F",IF(YEAR(TODAY())-F56&lt;24,4,2),IF(YEAR(TODAY())-F56&lt;24,5,3)),1))</f>
        <v>120+</v>
      </c>
      <c r="J56" s="47" t="s">
        <v>1</v>
      </c>
      <c r="K56" s="48" t="n">
        <v>210</v>
      </c>
      <c r="L56" s="47" t="s">
        <v>1</v>
      </c>
      <c r="M56" s="48" t="n">
        <v>215</v>
      </c>
      <c r="N56" s="47" t="s">
        <v>1</v>
      </c>
      <c r="O56" s="48" t="n">
        <v>220</v>
      </c>
      <c r="P56" s="49" t="n">
        <f aca="false">IF(OR(K56&lt;&gt;0,M56&lt;&gt;0,O56&lt;&gt;0),MAX(IF(J56=$S$1,K56,0),IF(L56=$S$1,M56,0),IF(N56=$S$1,O56,0)),"")</f>
        <v>220</v>
      </c>
      <c r="Q56" s="47" t="s">
        <v>1</v>
      </c>
      <c r="R56" s="48" t="n">
        <v>165</v>
      </c>
      <c r="S56" s="47" t="s">
        <v>1</v>
      </c>
      <c r="T56" s="48" t="n">
        <v>172.5</v>
      </c>
      <c r="U56" s="47" t="s">
        <v>4</v>
      </c>
      <c r="V56" s="48" t="n">
        <v>177.5</v>
      </c>
      <c r="W56" s="49" t="n">
        <f aca="false">IF(OR(R56&lt;&gt;0,T56&lt;&gt;0,V56&lt;&gt;0),MAX(IF(Q56=$S$1,R56,0),IF(S56=$S$1,T56,0),IF(U56=$S$1,V56,0)),"")</f>
        <v>172.5</v>
      </c>
      <c r="X56" s="47" t="s">
        <v>1</v>
      </c>
      <c r="Y56" s="48" t="n">
        <v>245</v>
      </c>
      <c r="Z56" s="47" t="s">
        <v>4</v>
      </c>
      <c r="AA56" s="48" t="n">
        <v>255</v>
      </c>
      <c r="AB56" s="47" t="s">
        <v>4</v>
      </c>
      <c r="AC56" s="48" t="n">
        <v>255</v>
      </c>
      <c r="AD56" s="49" t="n">
        <f aca="false">IF(OR(Y56&lt;&gt;0,AA56&lt;&gt;0,AC56&lt;&gt;0),MAX(IF(X56=$S$1,Y56,0),IF(Z56=$S$1,AA56,0),IF(AB56=$S$1,AC56,0)),"")</f>
        <v>245</v>
      </c>
      <c r="AE56" s="50" t="n">
        <f aca="false">IF(OR(P56&lt;&gt;"",W56&lt;&gt;"",AD56&lt;&gt;""),IF(AU57,"DSQ",IF(AND(RIGHT(G56,2)="PL"),IF(P56="",0,P56)+IF(W56="",0,W56)+IF(AD56="",0,AD56),IF(AND(RIGHT(G56,2)="BP",W56&lt;&gt;0),W56,0))),"")</f>
        <v>637.5</v>
      </c>
      <c r="AF56" s="51" t="n">
        <f aca="false">IF(AND(AE56&lt;&gt;"",ISNUMBER(AE56)),AG56*AE56,"")</f>
        <v>71.3133</v>
      </c>
      <c r="AG56" s="51" t="n">
        <f aca="false">IF(OR(H56="",H56=0),0, ROUND(100/(VLOOKUP($G56,'IPF GL Formula'!$A$4:$F$11,3,0)-VLOOKUP($G56,'IPF GL Formula'!$A$4:$F$11,4,0)*EXP(-VLOOKUP($G56,'IPF GL Formula'!$A$4:$F$11,5,0)*H56)),6))</f>
        <v>0.111864</v>
      </c>
      <c r="AH56" s="32"/>
      <c r="AI56" s="30" t="n">
        <f aca="false">J55=$S$2</f>
        <v>0</v>
      </c>
      <c r="AJ56" s="30" t="n">
        <f aca="false">L55=$S$2</f>
        <v>0</v>
      </c>
      <c r="AK56" s="30" t="n">
        <f aca="false">N55=$S$2</f>
        <v>0</v>
      </c>
      <c r="AL56" s="30" t="n">
        <f aca="false">Q55=$S$2</f>
        <v>1</v>
      </c>
      <c r="AM56" s="30" t="n">
        <f aca="false">S55=$S$2</f>
        <v>0</v>
      </c>
      <c r="AN56" s="30" t="n">
        <f aca="false">U55=$S$2</f>
        <v>0</v>
      </c>
      <c r="AO56" s="30" t="n">
        <f aca="false">X55=$S$2</f>
        <v>0</v>
      </c>
      <c r="AP56" s="30" t="n">
        <f aca="false">Z55=$S$2</f>
        <v>0</v>
      </c>
      <c r="AQ56" s="30" t="n">
        <f aca="false">AB55=$S$2</f>
        <v>0</v>
      </c>
      <c r="AR56" s="31" t="n">
        <f aca="false">AND(AI56,AJ56,AK56)</f>
        <v>0</v>
      </c>
      <c r="AS56" s="31" t="n">
        <f aca="false">AND(AL56,AM56,AN56)</f>
        <v>0</v>
      </c>
      <c r="AT56" s="31" t="n">
        <f aca="false">AND(AO56,AP56,AQ56)</f>
        <v>0</v>
      </c>
      <c r="AU56" s="31" t="n">
        <f aca="false">OR(AR56,AS56,AT56)</f>
        <v>0</v>
      </c>
      <c r="AV56" s="32"/>
      <c r="AW56" s="32"/>
      <c r="AX56" s="32"/>
      <c r="AY56" s="32"/>
    </row>
    <row r="57" customFormat="false" ht="15.75" hidden="false" customHeight="true" outlineLevel="0" collapsed="false">
      <c r="A57" s="33" t="n">
        <v>7</v>
      </c>
      <c r="B57" s="33" t="n">
        <v>4</v>
      </c>
      <c r="C57" s="44" t="s">
        <v>141</v>
      </c>
      <c r="D57" s="44" t="s">
        <v>133</v>
      </c>
      <c r="E57" s="44" t="s">
        <v>142</v>
      </c>
      <c r="F57" s="45" t="n">
        <v>1987</v>
      </c>
      <c r="G57" s="36" t="s">
        <v>35</v>
      </c>
      <c r="H57" s="36" t="n">
        <v>128.45</v>
      </c>
      <c r="I57" s="46" t="str">
        <f aca="true">IF(H57="","",VLOOKUP(H57,WeightClasses!$A$2:$E$17,IF(LEFT(G57,1)="F",IF(YEAR(TODAY())-F57&lt;24,4,2),IF(YEAR(TODAY())-F57&lt;24,5,3)),1))</f>
        <v>120+</v>
      </c>
      <c r="J57" s="47" t="s">
        <v>1</v>
      </c>
      <c r="K57" s="48" t="n">
        <v>210</v>
      </c>
      <c r="L57" s="47" t="s">
        <v>1</v>
      </c>
      <c r="M57" s="48" t="n">
        <v>230</v>
      </c>
      <c r="N57" s="47" t="s">
        <v>1</v>
      </c>
      <c r="O57" s="48" t="n">
        <v>245</v>
      </c>
      <c r="P57" s="49" t="n">
        <f aca="false">IF(OR(K57&lt;&gt;0,M57&lt;&gt;0,O57&lt;&gt;0),MAX(IF(J57=$S$1,K57,0),IF(L57=$S$1,M57,0),IF(N57=$S$1,O57,0)),"")</f>
        <v>245</v>
      </c>
      <c r="Q57" s="47" t="s">
        <v>1</v>
      </c>
      <c r="R57" s="48" t="n">
        <v>140</v>
      </c>
      <c r="S57" s="47" t="s">
        <v>1</v>
      </c>
      <c r="T57" s="48" t="n">
        <v>145</v>
      </c>
      <c r="U57" s="47" t="s">
        <v>1</v>
      </c>
      <c r="V57" s="48" t="n">
        <v>150</v>
      </c>
      <c r="W57" s="49" t="n">
        <f aca="false">IF(OR(R57&lt;&gt;0,T57&lt;&gt;0,V57&lt;&gt;0),MAX(IF(Q57=$S$1,R57,0),IF(S57=$S$1,T57,0),IF(U57=$S$1,V57,0)),"")</f>
        <v>150</v>
      </c>
      <c r="X57" s="47" t="s">
        <v>1</v>
      </c>
      <c r="Y57" s="48" t="n">
        <v>210</v>
      </c>
      <c r="Z57" s="47" t="s">
        <v>1</v>
      </c>
      <c r="AA57" s="48" t="n">
        <v>230</v>
      </c>
      <c r="AB57" s="47" t="s">
        <v>1</v>
      </c>
      <c r="AC57" s="48" t="n">
        <v>240</v>
      </c>
      <c r="AD57" s="49" t="n">
        <f aca="false">IF(OR(Y57&lt;&gt;0,AA57&lt;&gt;0,AC57&lt;&gt;0),MAX(IF(X57=$S$1,Y57,0),IF(Z57=$S$1,AA57,0),IF(AB57=$S$1,AC57,0)),"")</f>
        <v>240</v>
      </c>
      <c r="AE57" s="50" t="n">
        <f aca="false">IF(OR(P57&lt;&gt;"",W57&lt;&gt;"",AD57&lt;&gt;""),IF(AU58,"DSQ",IF(AND(RIGHT(G57,2)="PL"),IF(P57="",0,P57)+IF(W57="",0,W57)+IF(AD57="",0,AD57),IF(AND(RIGHT(G57,2)="BP",W57&lt;&gt;0),W57,0))),"")</f>
        <v>635</v>
      </c>
      <c r="AF57" s="51" t="n">
        <f aca="false">IF(AND(AE57&lt;&gt;"",ISNUMBER(AE57)),AG57*AE57,"")</f>
        <v>71.69785</v>
      </c>
      <c r="AG57" s="51" t="n">
        <f aca="false">IF(OR(H57="",H57=0),0, ROUND(100/(VLOOKUP($G57,'IPF GL Formula'!$A$4:$F$11,3,0)-VLOOKUP($G57,'IPF GL Formula'!$A$4:$F$11,4,0)*EXP(-VLOOKUP($G57,'IPF GL Formula'!$A$4:$F$11,5,0)*H57)),6))</f>
        <v>0.11291</v>
      </c>
      <c r="AH57" s="32"/>
      <c r="AI57" s="30" t="n">
        <f aca="false">J51=$S$2</f>
        <v>0</v>
      </c>
      <c r="AJ57" s="30" t="n">
        <f aca="false">L51=$S$2</f>
        <v>0</v>
      </c>
      <c r="AK57" s="30" t="n">
        <f aca="false">N51=$S$2</f>
        <v>0</v>
      </c>
      <c r="AL57" s="30" t="n">
        <f aca="false">Q51=$S$2</f>
        <v>0</v>
      </c>
      <c r="AM57" s="30" t="n">
        <f aca="false">S51=$S$2</f>
        <v>0</v>
      </c>
      <c r="AN57" s="30" t="n">
        <f aca="false">U51=$S$2</f>
        <v>0</v>
      </c>
      <c r="AO57" s="30" t="n">
        <f aca="false">X51=$S$2</f>
        <v>0</v>
      </c>
      <c r="AP57" s="30" t="n">
        <f aca="false">Z51=$S$2</f>
        <v>0</v>
      </c>
      <c r="AQ57" s="30" t="n">
        <f aca="false">AB51=$S$2</f>
        <v>0</v>
      </c>
      <c r="AR57" s="31" t="n">
        <f aca="false">AND(AI57,AJ57,AK57)</f>
        <v>0</v>
      </c>
      <c r="AS57" s="31" t="n">
        <f aca="false">AND(AL57,AM57,AN57)</f>
        <v>0</v>
      </c>
      <c r="AT57" s="31" t="n">
        <f aca="false">AND(AO57,AP57,AQ57)</f>
        <v>0</v>
      </c>
      <c r="AU57" s="31" t="n">
        <f aca="false">OR(AR57,AS57,AT57)</f>
        <v>0</v>
      </c>
      <c r="AV57" s="32"/>
      <c r="AW57" s="32"/>
      <c r="AX57" s="32"/>
      <c r="AY57" s="32"/>
    </row>
    <row r="58" customFormat="false" ht="15.75" hidden="false" customHeight="true" outlineLevel="0" collapsed="false">
      <c r="A58" s="33"/>
      <c r="B58" s="33"/>
      <c r="C58" s="44"/>
      <c r="D58" s="44"/>
      <c r="E58" s="44"/>
      <c r="F58" s="45"/>
      <c r="G58" s="36"/>
      <c r="H58" s="36"/>
      <c r="I58" s="46" t="str">
        <f aca="true">IF(H58="","",VLOOKUP(H58,WeightClasses!$A$2:$E$17,IF(LEFT(G58,1)="F",IF(YEAR(TODAY())-F58&lt;24,4,2),IF(YEAR(TODAY())-F58&lt;24,5,3)),1))</f>
        <v/>
      </c>
      <c r="J58" s="47"/>
      <c r="K58" s="48"/>
      <c r="L58" s="47"/>
      <c r="M58" s="48"/>
      <c r="N58" s="47"/>
      <c r="O58" s="48"/>
      <c r="P58" s="49" t="str">
        <f aca="false">IF(OR(K58&lt;&gt;0,M58&lt;&gt;0,O58&lt;&gt;0),MAX(IF(J58=$S$1,K58,0),IF(L58=$S$1,M58,0),IF(N58=$S$1,O58,0)),"")</f>
        <v/>
      </c>
      <c r="Q58" s="47"/>
      <c r="R58" s="48"/>
      <c r="S58" s="47"/>
      <c r="T58" s="48"/>
      <c r="U58" s="47"/>
      <c r="V58" s="48"/>
      <c r="W58" s="49" t="str">
        <f aca="false">IF(OR(R58&lt;&gt;0,T58&lt;&gt;0,V58&lt;&gt;0),MAX(IF(Q58=$S$1,R58,0),IF(S58=$S$1,T58,0),IF(U58=$S$1,V58,0)),"")</f>
        <v/>
      </c>
      <c r="X58" s="47"/>
      <c r="Y58" s="48"/>
      <c r="Z58" s="47"/>
      <c r="AA58" s="48"/>
      <c r="AB58" s="47"/>
      <c r="AC58" s="48"/>
      <c r="AD58" s="49" t="str">
        <f aca="false">IF(OR(Y58&lt;&gt;0,AA58&lt;&gt;0,AC58&lt;&gt;0),MAX(IF(X58=$S$1,Y58,0),IF(Z58=$S$1,AA58,0),IF(AB58=$S$1,AC58,0)),"")</f>
        <v/>
      </c>
      <c r="AE58" s="50" t="str">
        <f aca="false">IF(OR(P58&lt;&gt;"",W58&lt;&gt;"",AD58&lt;&gt;""),IF(AU60,"DSQ",IF(AND(RIGHT(G58,2)="PL"),IF(P58="",0,P58)+IF(W58="",0,W58)+IF(AD58="",0,AD58),IF(AND(RIGHT(G58,2)="BP",W58&lt;&gt;0),W58,0))),"")</f>
        <v/>
      </c>
      <c r="AF58" s="51" t="str">
        <f aca="false">IF(AND(AE58&lt;&gt;"",ISNUMBER(AE58)),AG58*AE58,"")</f>
        <v/>
      </c>
      <c r="AG58" s="51" t="n">
        <f aca="false">IF(OR(H58="",H58=0),0, ROUND(100/(VLOOKUP($G58,'IPF GL Formula'!$A$4:$F$11,3,0)-VLOOKUP($G58,'IPF GL Formula'!$A$4:$F$11,4,0)*EXP(-VLOOKUP($G58,'IPF GL Formula'!$A$4:$F$11,5,0)*H58)),6))</f>
        <v>0</v>
      </c>
      <c r="AI58" s="30" t="n">
        <f aca="false">J57=$S$2</f>
        <v>0</v>
      </c>
      <c r="AJ58" s="30" t="n">
        <f aca="false">L57=$S$2</f>
        <v>0</v>
      </c>
      <c r="AK58" s="30" t="n">
        <f aca="false">N57=$S$2</f>
        <v>0</v>
      </c>
      <c r="AL58" s="30" t="n">
        <f aca="false">Q57=$S$2</f>
        <v>0</v>
      </c>
      <c r="AM58" s="30" t="n">
        <f aca="false">S57=$S$2</f>
        <v>0</v>
      </c>
      <c r="AN58" s="30" t="n">
        <f aca="false">U57=$S$2</f>
        <v>0</v>
      </c>
      <c r="AO58" s="30" t="n">
        <f aca="false">X57=$S$2</f>
        <v>0</v>
      </c>
      <c r="AP58" s="30" t="n">
        <f aca="false">Z57=$S$2</f>
        <v>0</v>
      </c>
      <c r="AQ58" s="30" t="n">
        <f aca="false">AB57=$S$2</f>
        <v>0</v>
      </c>
      <c r="AR58" s="31" t="n">
        <f aca="false">AND(AI58,AJ58,AK58)</f>
        <v>0</v>
      </c>
      <c r="AS58" s="31" t="n">
        <f aca="false">AND(AL58,AM58,AN58)</f>
        <v>0</v>
      </c>
      <c r="AT58" s="31" t="n">
        <f aca="false">AND(AO58,AP58,AQ58)</f>
        <v>0</v>
      </c>
      <c r="AU58" s="31" t="n">
        <f aca="false">OR(AR58,AS58,AT58)</f>
        <v>0</v>
      </c>
      <c r="AV58" s="32"/>
      <c r="AW58" s="32"/>
      <c r="AX58" s="32"/>
      <c r="AY58" s="32"/>
    </row>
    <row r="59" customFormat="false" ht="15.75" hidden="false" customHeight="true" outlineLevel="0" collapsed="false">
      <c r="A59" s="33"/>
      <c r="B59" s="57"/>
      <c r="C59" s="57"/>
      <c r="D59" s="57"/>
      <c r="E59" s="57"/>
      <c r="F59" s="57"/>
      <c r="G59" s="57"/>
      <c r="H59" s="57"/>
      <c r="I59" s="57" t="str">
        <f aca="true">IF(H59="","",VLOOKUP(H59,WeightClasses!$A$2:$E$17,IF(LEFT(G59,1)="F",IF(YEAR(TODAY())-F59&lt;24,4,2),IF(YEAR(TODAY())-F59&lt;24,5,3)),1))</f>
        <v/>
      </c>
      <c r="J59" s="57"/>
      <c r="K59" s="57"/>
      <c r="L59" s="57"/>
      <c r="M59" s="57"/>
      <c r="N59" s="57"/>
      <c r="O59" s="57"/>
      <c r="P59" s="57" t="str">
        <f aca="false">IF(OR(K59&lt;&gt;0,M59&lt;&gt;0,O59&lt;&gt;0),MAX(IF(J59=$S$1,K59,0),IF(L59=$S$1,M59,0),IF(N59=$S$1,O59,0)),"")</f>
        <v/>
      </c>
      <c r="Q59" s="57"/>
      <c r="R59" s="57"/>
      <c r="S59" s="57"/>
      <c r="T59" s="57"/>
      <c r="U59" s="57"/>
      <c r="V59" s="57"/>
      <c r="W59" s="57" t="str">
        <f aca="false">IF(OR(R59&lt;&gt;0,T59&lt;&gt;0,V59&lt;&gt;0),MAX(IF(Q59=$S$1,R59,0),IF(S59=$S$1,T59,0),IF(U59=$S$1,V59,0)),"")</f>
        <v/>
      </c>
      <c r="X59" s="57"/>
      <c r="Y59" s="57"/>
      <c r="Z59" s="57"/>
      <c r="AA59" s="57"/>
      <c r="AB59" s="57"/>
      <c r="AC59" s="57"/>
      <c r="AD59" s="57" t="str">
        <f aca="false">IF(OR(Y59&lt;&gt;0,AA59&lt;&gt;0,AC59&lt;&gt;0),MAX(IF(X59=$S$1,Y59,0),IF(Z59=$S$1,AA59,0),IF(AB59=$S$1,AC59,0)),"")</f>
        <v/>
      </c>
      <c r="AE59" s="57" t="str">
        <f aca="false">IF(OR(P59&lt;&gt;"",W59&lt;&gt;"",AD59&lt;&gt;""),IF(AU61,"DSQ",IF(AND(RIGHT(G59,2)="PL"),IF(P59="",0,P59)+IF(W59="",0,W59)+IF(AD59="",0,AD59),IF(AND(RIGHT(G59,2)="BP",W59&lt;&gt;0),W59,0))),"")</f>
        <v/>
      </c>
      <c r="AF59" s="57" t="str">
        <f aca="false">IF(AND(AE59&lt;&gt;"",ISNUMBER(AE59)),AG59*AE59,"")</f>
        <v/>
      </c>
      <c r="AG59" s="57" t="n">
        <f aca="false">IF(OR(H59="",H59=0),0, ROUND(100/(VLOOKUP($G59,'IPF GL Formula'!$A$4:$F$11,3,0)-VLOOKUP($G59,'IPF GL Formula'!$A$4:$F$11,4,0)*EXP(-VLOOKUP($G59,'IPF GL Formula'!$A$4:$F$11,5,0)*H59)),6))</f>
        <v>0</v>
      </c>
      <c r="AH59" s="57"/>
      <c r="AI59" s="30" t="n">
        <f aca="false">J56=$S$2</f>
        <v>0</v>
      </c>
      <c r="AJ59" s="30" t="n">
        <f aca="false">L56=$S$2</f>
        <v>0</v>
      </c>
      <c r="AK59" s="30" t="n">
        <f aca="false">N56=$S$2</f>
        <v>0</v>
      </c>
      <c r="AL59" s="30" t="n">
        <f aca="false">Q56=$S$2</f>
        <v>0</v>
      </c>
      <c r="AM59" s="30" t="n">
        <f aca="false">S56=$S$2</f>
        <v>0</v>
      </c>
      <c r="AN59" s="30" t="n">
        <f aca="false">U56=$S$2</f>
        <v>1</v>
      </c>
      <c r="AO59" s="30" t="n">
        <f aca="false">X56=$S$2</f>
        <v>0</v>
      </c>
      <c r="AP59" s="30" t="n">
        <f aca="false">Z56=$S$2</f>
        <v>1</v>
      </c>
      <c r="AQ59" s="30" t="n">
        <f aca="false">AB56=$S$2</f>
        <v>1</v>
      </c>
      <c r="AR59" s="31" t="n">
        <f aca="false">AND(AI59,AJ59,AK59)</f>
        <v>0</v>
      </c>
      <c r="AS59" s="31" t="n">
        <f aca="false">AND(AL59,AM59,AN59)</f>
        <v>0</v>
      </c>
      <c r="AT59" s="31" t="n">
        <f aca="false">AND(AO59,AP59,AQ59)</f>
        <v>0</v>
      </c>
      <c r="AU59" s="31" t="n">
        <f aca="false">OR(AR59,AS59,AT59)</f>
        <v>0</v>
      </c>
      <c r="AV59" s="32"/>
      <c r="AW59" s="32"/>
      <c r="AX59" s="32"/>
      <c r="AY59" s="32"/>
    </row>
    <row r="60" customFormat="false" ht="15.75" hidden="false" customHeight="true" outlineLevel="0" collapsed="false">
      <c r="A60" s="33"/>
      <c r="B60" s="57"/>
      <c r="C60" s="58" t="s">
        <v>143</v>
      </c>
      <c r="D60" s="16"/>
      <c r="E60" s="16"/>
      <c r="F60" s="16"/>
      <c r="G60" s="16"/>
      <c r="H60" s="16"/>
      <c r="I60" s="58" t="s">
        <v>144</v>
      </c>
      <c r="J60" s="16"/>
      <c r="K60" s="58" t="s">
        <v>145</v>
      </c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30" t="n">
        <f aca="false">J58=$S$2</f>
        <v>0</v>
      </c>
      <c r="AJ60" s="30" t="n">
        <f aca="false">L58=$S$2</f>
        <v>0</v>
      </c>
      <c r="AK60" s="30" t="n">
        <f aca="false">N58=$S$2</f>
        <v>0</v>
      </c>
      <c r="AL60" s="30" t="n">
        <f aca="false">Q58=$S$2</f>
        <v>0</v>
      </c>
      <c r="AM60" s="30" t="n">
        <f aca="false">S58=$S$2</f>
        <v>0</v>
      </c>
      <c r="AN60" s="30" t="n">
        <f aca="false">U58=$S$2</f>
        <v>0</v>
      </c>
      <c r="AO60" s="30" t="n">
        <f aca="false">X58=$S$2</f>
        <v>0</v>
      </c>
      <c r="AP60" s="30" t="n">
        <f aca="false">Z58=$S$2</f>
        <v>0</v>
      </c>
      <c r="AQ60" s="30" t="n">
        <f aca="false">AB58=$S$2</f>
        <v>0</v>
      </c>
      <c r="AR60" s="31" t="n">
        <f aca="false">AND(AI60,AJ60,AK60)</f>
        <v>0</v>
      </c>
      <c r="AS60" s="31" t="n">
        <f aca="false">AND(AL60,AM60,AN60)</f>
        <v>0</v>
      </c>
      <c r="AT60" s="31" t="n">
        <f aca="false">AND(AO60,AP60,AQ60)</f>
        <v>0</v>
      </c>
      <c r="AU60" s="31" t="n">
        <f aca="false">OR(AR60,AS60,AT60)</f>
        <v>0</v>
      </c>
      <c r="AV60" s="32"/>
      <c r="AW60" s="32"/>
      <c r="AX60" s="32"/>
      <c r="AY60" s="32"/>
    </row>
    <row r="61" customFormat="false" ht="15.75" hidden="false" customHeight="true" outlineLevel="0" collapsed="false">
      <c r="A61" s="59"/>
      <c r="B61" s="16" t="n">
        <v>1</v>
      </c>
      <c r="C61" s="58" t="s">
        <v>98</v>
      </c>
      <c r="D61" s="58" t="s">
        <v>71</v>
      </c>
      <c r="E61" s="44" t="s">
        <v>51</v>
      </c>
      <c r="F61" s="45" t="n">
        <v>1995</v>
      </c>
      <c r="G61" s="36" t="s">
        <v>35</v>
      </c>
      <c r="H61" s="36" t="n">
        <v>103.7</v>
      </c>
      <c r="I61" s="58" t="s">
        <v>146</v>
      </c>
      <c r="J61" s="16"/>
      <c r="K61" s="58" t="s">
        <v>147</v>
      </c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30" t="n">
        <f aca="false">J59=$S$2</f>
        <v>0</v>
      </c>
      <c r="AJ61" s="30" t="n">
        <f aca="false">L59=$S$2</f>
        <v>0</v>
      </c>
      <c r="AK61" s="30" t="n">
        <f aca="false">N59=$S$2</f>
        <v>0</v>
      </c>
      <c r="AL61" s="30" t="n">
        <f aca="false">Q59=$S$2</f>
        <v>0</v>
      </c>
      <c r="AM61" s="30" t="n">
        <f aca="false">S59=$S$2</f>
        <v>0</v>
      </c>
      <c r="AN61" s="30" t="n">
        <f aca="false">U59=$S$2</f>
        <v>0</v>
      </c>
      <c r="AO61" s="30" t="n">
        <f aca="false">X59=$S$2</f>
        <v>0</v>
      </c>
      <c r="AP61" s="30" t="n">
        <f aca="false">Z59=$S$2</f>
        <v>0</v>
      </c>
      <c r="AQ61" s="30" t="n">
        <f aca="false">AB59=$S$2</f>
        <v>0</v>
      </c>
      <c r="AR61" s="31" t="n">
        <f aca="false">AND(AI61,AJ61,AK61)</f>
        <v>0</v>
      </c>
      <c r="AS61" s="31" t="n">
        <f aca="false">AND(AL61,AM61,AN61)</f>
        <v>0</v>
      </c>
      <c r="AT61" s="31" t="n">
        <f aca="false">AND(AO61,AP61,AQ61)</f>
        <v>0</v>
      </c>
      <c r="AU61" s="31" t="n">
        <f aca="false">OR(AR61,AS61,AT61)</f>
        <v>0</v>
      </c>
      <c r="AV61" s="32"/>
      <c r="AW61" s="32"/>
      <c r="AX61" s="32"/>
      <c r="AY61" s="32"/>
    </row>
    <row r="62" customFormat="false" ht="15.75" hidden="false" customHeight="true" outlineLevel="0" collapsed="false">
      <c r="A62" s="59"/>
      <c r="B62" s="16" t="n">
        <v>2</v>
      </c>
      <c r="C62" s="58" t="s">
        <v>101</v>
      </c>
      <c r="D62" s="58" t="s">
        <v>148</v>
      </c>
      <c r="E62" s="44" t="s">
        <v>45</v>
      </c>
      <c r="F62" s="45" t="n">
        <v>1992</v>
      </c>
      <c r="G62" s="36" t="s">
        <v>35</v>
      </c>
      <c r="H62" s="52" t="n">
        <v>98.6</v>
      </c>
      <c r="I62" s="34" t="n">
        <v>745</v>
      </c>
      <c r="J62" s="16"/>
      <c r="K62" s="58" t="s">
        <v>149</v>
      </c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30" t="n">
        <f aca="false">J60=$S$2</f>
        <v>0</v>
      </c>
      <c r="AJ62" s="30" t="n">
        <f aca="false">L60=$S$2</f>
        <v>0</v>
      </c>
      <c r="AK62" s="30" t="n">
        <f aca="false">N60=$S$2</f>
        <v>0</v>
      </c>
      <c r="AL62" s="30" t="n">
        <f aca="false">Q60=$S$2</f>
        <v>0</v>
      </c>
      <c r="AM62" s="30" t="n">
        <f aca="false">S60=$S$2</f>
        <v>0</v>
      </c>
      <c r="AN62" s="30" t="n">
        <f aca="false">U60=$S$2</f>
        <v>0</v>
      </c>
      <c r="AO62" s="30" t="n">
        <f aca="false">X60=$S$2</f>
        <v>0</v>
      </c>
      <c r="AP62" s="30" t="n">
        <f aca="false">Z60=$S$2</f>
        <v>0</v>
      </c>
      <c r="AQ62" s="30" t="n">
        <f aca="false">AB60=$S$2</f>
        <v>0</v>
      </c>
      <c r="AR62" s="31" t="n">
        <f aca="false">AND(AI62,AJ62,AK62)</f>
        <v>0</v>
      </c>
      <c r="AS62" s="31" t="n">
        <f aca="false">AND(AL62,AM62,AN62)</f>
        <v>0</v>
      </c>
      <c r="AT62" s="31" t="n">
        <f aca="false">AND(AO62,AP62,AQ62)</f>
        <v>0</v>
      </c>
      <c r="AU62" s="31" t="n">
        <f aca="false">OR(AR62,AS62,AT62)</f>
        <v>0</v>
      </c>
      <c r="AV62" s="32"/>
      <c r="AW62" s="32"/>
      <c r="AX62" s="32"/>
      <c r="AY62" s="32"/>
    </row>
    <row r="63" customFormat="false" ht="15.75" hidden="false" customHeight="true" outlineLevel="0" collapsed="false">
      <c r="A63" s="59"/>
      <c r="B63" s="16" t="n">
        <v>3</v>
      </c>
      <c r="C63" s="60" t="s">
        <v>99</v>
      </c>
      <c r="D63" s="60" t="s">
        <v>100</v>
      </c>
      <c r="E63" s="44" t="s">
        <v>51</v>
      </c>
      <c r="F63" s="45" t="n">
        <v>1986</v>
      </c>
      <c r="G63" s="36" t="s">
        <v>35</v>
      </c>
      <c r="H63" s="36" t="n">
        <v>101.15</v>
      </c>
      <c r="I63" s="61" t="s">
        <v>150</v>
      </c>
      <c r="J63" s="62"/>
      <c r="K63" s="60" t="s">
        <v>151</v>
      </c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30" t="n">
        <f aca="false">J61=$S$2</f>
        <v>0</v>
      </c>
      <c r="AJ63" s="30" t="n">
        <f aca="false">L61=$S$2</f>
        <v>0</v>
      </c>
      <c r="AK63" s="30" t="n">
        <f aca="false">N61=$S$2</f>
        <v>0</v>
      </c>
      <c r="AL63" s="30" t="n">
        <f aca="false">Q61=$S$2</f>
        <v>0</v>
      </c>
      <c r="AM63" s="30" t="n">
        <f aca="false">S61=$S$2</f>
        <v>0</v>
      </c>
      <c r="AN63" s="30" t="n">
        <f aca="false">U61=$S$2</f>
        <v>0</v>
      </c>
      <c r="AO63" s="30" t="n">
        <f aca="false">X61=$S$2</f>
        <v>0</v>
      </c>
      <c r="AP63" s="30" t="n">
        <f aca="false">Z61=$S$2</f>
        <v>0</v>
      </c>
      <c r="AQ63" s="30" t="n">
        <f aca="false">AB61=$S$2</f>
        <v>0</v>
      </c>
      <c r="AR63" s="31" t="n">
        <f aca="false">AND(AI63,AJ63,AK63)</f>
        <v>0</v>
      </c>
      <c r="AS63" s="31" t="n">
        <f aca="false">AND(AL63,AM63,AN63)</f>
        <v>0</v>
      </c>
      <c r="AT63" s="31" t="n">
        <f aca="false">AND(AO63,AP63,AQ63)</f>
        <v>0</v>
      </c>
      <c r="AU63" s="31" t="n">
        <f aca="false">OR(AR63,AS63,AT63)</f>
        <v>0</v>
      </c>
      <c r="AV63" s="32"/>
      <c r="AW63" s="32"/>
      <c r="AX63" s="32"/>
      <c r="AY63" s="32"/>
    </row>
    <row r="64" customFormat="false" ht="15.75" hidden="false" customHeight="true" outlineLevel="0" collapsed="false">
      <c r="A64" s="33"/>
      <c r="B64" s="57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30" t="n">
        <f aca="false">J64=$S$2</f>
        <v>0</v>
      </c>
      <c r="AJ64" s="30" t="n">
        <f aca="false">L64=$S$2</f>
        <v>0</v>
      </c>
      <c r="AK64" s="30" t="n">
        <f aca="false">N64=$S$2</f>
        <v>0</v>
      </c>
      <c r="AL64" s="30" t="n">
        <f aca="false">Q64=$S$2</f>
        <v>0</v>
      </c>
      <c r="AM64" s="30" t="n">
        <f aca="false">S64=$S$2</f>
        <v>0</v>
      </c>
      <c r="AN64" s="30" t="n">
        <f aca="false">U64=$S$2</f>
        <v>0</v>
      </c>
      <c r="AO64" s="30" t="n">
        <f aca="false">X64=$S$2</f>
        <v>0</v>
      </c>
      <c r="AP64" s="30" t="n">
        <f aca="false">Z64=$S$2</f>
        <v>0</v>
      </c>
      <c r="AQ64" s="30" t="n">
        <f aca="false">AB64=$S$2</f>
        <v>0</v>
      </c>
      <c r="AR64" s="31" t="n">
        <f aca="false">AND(AI64,AJ64,AK64)</f>
        <v>0</v>
      </c>
      <c r="AS64" s="31" t="n">
        <f aca="false">AND(AL64,AM64,AN64)</f>
        <v>0</v>
      </c>
      <c r="AT64" s="31" t="n">
        <f aca="false">AND(AO64,AP64,AQ64)</f>
        <v>0</v>
      </c>
      <c r="AU64" s="31" t="n">
        <f aca="false">OR(AR64,AS64,AT64)</f>
        <v>0</v>
      </c>
      <c r="AV64" s="32"/>
      <c r="AW64" s="32"/>
      <c r="AX64" s="32"/>
      <c r="AY64" s="32"/>
    </row>
    <row r="65" customFormat="false" ht="15.75" hidden="false" customHeight="true" outlineLevel="0" collapsed="false">
      <c r="A65" s="33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30" t="n">
        <f aca="false">J65=$S$2</f>
        <v>0</v>
      </c>
      <c r="AJ65" s="30" t="n">
        <f aca="false">L65=$S$2</f>
        <v>0</v>
      </c>
      <c r="AK65" s="30" t="n">
        <f aca="false">N65=$S$2</f>
        <v>0</v>
      </c>
      <c r="AL65" s="30" t="n">
        <f aca="false">Q65=$S$2</f>
        <v>0</v>
      </c>
      <c r="AM65" s="30" t="n">
        <f aca="false">S65=$S$2</f>
        <v>0</v>
      </c>
      <c r="AN65" s="30" t="n">
        <f aca="false">U65=$S$2</f>
        <v>0</v>
      </c>
      <c r="AO65" s="30" t="n">
        <f aca="false">X65=$S$2</f>
        <v>0</v>
      </c>
      <c r="AP65" s="30" t="n">
        <f aca="false">Z65=$S$2</f>
        <v>0</v>
      </c>
      <c r="AQ65" s="30" t="n">
        <f aca="false">AB65=$S$2</f>
        <v>0</v>
      </c>
      <c r="AR65" s="31" t="n">
        <f aca="false">AND(AI65,AJ65,AK65)</f>
        <v>0</v>
      </c>
      <c r="AS65" s="31" t="n">
        <f aca="false">AND(AL65,AM65,AN65)</f>
        <v>0</v>
      </c>
      <c r="AT65" s="31" t="n">
        <f aca="false">AND(AO65,AP65,AQ65)</f>
        <v>0</v>
      </c>
      <c r="AU65" s="31" t="n">
        <f aca="false">OR(AR65,AS65,AT65)</f>
        <v>0</v>
      </c>
      <c r="AV65" s="32"/>
      <c r="AW65" s="32"/>
      <c r="AX65" s="32"/>
      <c r="AY65" s="32"/>
    </row>
    <row r="66" customFormat="false" ht="15.75" hidden="false" customHeight="true" outlineLevel="0" collapsed="false">
      <c r="A66" s="33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30" t="n">
        <f aca="false">J66=$S$2</f>
        <v>0</v>
      </c>
      <c r="AJ66" s="30" t="n">
        <f aca="false">L66=$S$2</f>
        <v>0</v>
      </c>
      <c r="AK66" s="30" t="n">
        <f aca="false">N66=$S$2</f>
        <v>0</v>
      </c>
      <c r="AL66" s="30" t="n">
        <f aca="false">Q66=$S$2</f>
        <v>0</v>
      </c>
      <c r="AM66" s="30" t="n">
        <f aca="false">S66=$S$2</f>
        <v>0</v>
      </c>
      <c r="AN66" s="30" t="n">
        <f aca="false">U66=$S$2</f>
        <v>0</v>
      </c>
      <c r="AO66" s="30" t="n">
        <f aca="false">X66=$S$2</f>
        <v>0</v>
      </c>
      <c r="AP66" s="30" t="n">
        <f aca="false">Z66=$S$2</f>
        <v>0</v>
      </c>
      <c r="AQ66" s="30" t="n">
        <f aca="false">AB66=$S$2</f>
        <v>0</v>
      </c>
      <c r="AR66" s="31" t="n">
        <f aca="false">AND(AI66,AJ66,AK66)</f>
        <v>0</v>
      </c>
      <c r="AS66" s="31" t="n">
        <f aca="false">AND(AL66,AM66,AN66)</f>
        <v>0</v>
      </c>
      <c r="AT66" s="31" t="n">
        <f aca="false">AND(AO66,AP66,AQ66)</f>
        <v>0</v>
      </c>
      <c r="AU66" s="31" t="n">
        <f aca="false">OR(AR66,AS66,AT66)</f>
        <v>0</v>
      </c>
      <c r="AV66" s="32"/>
      <c r="AW66" s="32"/>
      <c r="AX66" s="32"/>
      <c r="AY66" s="32"/>
    </row>
    <row r="67" customFormat="false" ht="15.75" hidden="false" customHeight="true" outlineLevel="0" collapsed="false">
      <c r="A67" s="33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30" t="n">
        <f aca="false">J67=$S$2</f>
        <v>0</v>
      </c>
      <c r="AJ67" s="30" t="n">
        <f aca="false">L67=$S$2</f>
        <v>0</v>
      </c>
      <c r="AK67" s="30" t="n">
        <f aca="false">N67=$S$2</f>
        <v>0</v>
      </c>
      <c r="AL67" s="30" t="n">
        <f aca="false">Q67=$S$2</f>
        <v>0</v>
      </c>
      <c r="AM67" s="30" t="n">
        <f aca="false">S67=$S$2</f>
        <v>0</v>
      </c>
      <c r="AN67" s="30" t="n">
        <f aca="false">U67=$S$2</f>
        <v>0</v>
      </c>
      <c r="AO67" s="30" t="n">
        <f aca="false">X67=$S$2</f>
        <v>0</v>
      </c>
      <c r="AP67" s="30" t="n">
        <f aca="false">Z67=$S$2</f>
        <v>0</v>
      </c>
      <c r="AQ67" s="30" t="n">
        <f aca="false">AB67=$S$2</f>
        <v>0</v>
      </c>
      <c r="AR67" s="31" t="n">
        <f aca="false">AND(AI67,AJ67,AK67)</f>
        <v>0</v>
      </c>
      <c r="AS67" s="31" t="n">
        <f aca="false">AND(AL67,AM67,AN67)</f>
        <v>0</v>
      </c>
      <c r="AT67" s="31" t="n">
        <f aca="false">AND(AO67,AP67,AQ67)</f>
        <v>0</v>
      </c>
      <c r="AU67" s="31" t="n">
        <f aca="false">OR(AR67,AS67,AT67)</f>
        <v>0</v>
      </c>
      <c r="AV67" s="32"/>
      <c r="AW67" s="32"/>
      <c r="AX67" s="32"/>
      <c r="AY67" s="32"/>
    </row>
    <row r="68" customFormat="false" ht="15.75" hidden="false" customHeight="true" outlineLevel="0" collapsed="false">
      <c r="A68" s="33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30" t="n">
        <f aca="false">J68=$S$2</f>
        <v>0</v>
      </c>
      <c r="AJ68" s="30" t="n">
        <f aca="false">L68=$S$2</f>
        <v>0</v>
      </c>
      <c r="AK68" s="30" t="n">
        <f aca="false">N68=$S$2</f>
        <v>0</v>
      </c>
      <c r="AL68" s="30" t="n">
        <f aca="false">Q68=$S$2</f>
        <v>0</v>
      </c>
      <c r="AM68" s="30" t="n">
        <f aca="false">S68=$S$2</f>
        <v>0</v>
      </c>
      <c r="AN68" s="30" t="n">
        <f aca="false">U68=$S$2</f>
        <v>0</v>
      </c>
      <c r="AO68" s="30" t="n">
        <f aca="false">X68=$S$2</f>
        <v>0</v>
      </c>
      <c r="AP68" s="30" t="n">
        <f aca="false">Z68=$S$2</f>
        <v>0</v>
      </c>
      <c r="AQ68" s="30" t="n">
        <f aca="false">AB68=$S$2</f>
        <v>0</v>
      </c>
      <c r="AR68" s="31" t="n">
        <f aca="false">AND(AI68,AJ68,AK68)</f>
        <v>0</v>
      </c>
      <c r="AS68" s="31" t="n">
        <f aca="false">AND(AL68,AM68,AN68)</f>
        <v>0</v>
      </c>
      <c r="AT68" s="31" t="n">
        <f aca="false">AND(AO68,AP68,AQ68)</f>
        <v>0</v>
      </c>
      <c r="AU68" s="31" t="n">
        <f aca="false">OR(AR68,AS68,AT68)</f>
        <v>0</v>
      </c>
      <c r="AV68" s="32"/>
      <c r="AW68" s="32"/>
      <c r="AX68" s="32"/>
      <c r="AY68" s="32"/>
    </row>
    <row r="69" customFormat="false" ht="15.75" hidden="false" customHeight="true" outlineLevel="0" collapsed="false">
      <c r="A69" s="33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30" t="n">
        <f aca="false">J69=$S$2</f>
        <v>0</v>
      </c>
      <c r="AJ69" s="30" t="n">
        <f aca="false">L69=$S$2</f>
        <v>0</v>
      </c>
      <c r="AK69" s="30" t="n">
        <f aca="false">N69=$S$2</f>
        <v>0</v>
      </c>
      <c r="AL69" s="30" t="n">
        <f aca="false">Q69=$S$2</f>
        <v>0</v>
      </c>
      <c r="AM69" s="30" t="n">
        <f aca="false">S69=$S$2</f>
        <v>0</v>
      </c>
      <c r="AN69" s="30" t="n">
        <f aca="false">U69=$S$2</f>
        <v>0</v>
      </c>
      <c r="AO69" s="30" t="n">
        <f aca="false">X69=$S$2</f>
        <v>0</v>
      </c>
      <c r="AP69" s="30" t="n">
        <f aca="false">Z69=$S$2</f>
        <v>0</v>
      </c>
      <c r="AQ69" s="30" t="n">
        <f aca="false">AB69=$S$2</f>
        <v>0</v>
      </c>
      <c r="AR69" s="31" t="n">
        <f aca="false">AND(AI69,AJ69,AK69)</f>
        <v>0</v>
      </c>
      <c r="AS69" s="31" t="n">
        <f aca="false">AND(AL69,AM69,AN69)</f>
        <v>0</v>
      </c>
      <c r="AT69" s="31" t="n">
        <f aca="false">AND(AO69,AP69,AQ69)</f>
        <v>0</v>
      </c>
      <c r="AU69" s="31" t="n">
        <f aca="false">OR(AR69,AS69,AT69)</f>
        <v>0</v>
      </c>
      <c r="AV69" s="32"/>
      <c r="AW69" s="32"/>
      <c r="AX69" s="32"/>
      <c r="AY69" s="32"/>
    </row>
    <row r="70" customFormat="false" ht="15.75" hidden="false" customHeight="true" outlineLevel="0" collapsed="false">
      <c r="A70" s="33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30" t="n">
        <f aca="false">J70=$S$2</f>
        <v>0</v>
      </c>
      <c r="AJ70" s="30" t="n">
        <f aca="false">L70=$S$2</f>
        <v>0</v>
      </c>
      <c r="AK70" s="30" t="n">
        <f aca="false">N70=$S$2</f>
        <v>0</v>
      </c>
      <c r="AL70" s="30" t="n">
        <f aca="false">Q70=$S$2</f>
        <v>0</v>
      </c>
      <c r="AM70" s="30" t="n">
        <f aca="false">S70=$S$2</f>
        <v>0</v>
      </c>
      <c r="AN70" s="30" t="n">
        <f aca="false">U70=$S$2</f>
        <v>0</v>
      </c>
      <c r="AO70" s="30" t="n">
        <f aca="false">X70=$S$2</f>
        <v>0</v>
      </c>
      <c r="AP70" s="30" t="n">
        <f aca="false">Z70=$S$2</f>
        <v>0</v>
      </c>
      <c r="AQ70" s="30" t="n">
        <f aca="false">AB70=$S$2</f>
        <v>0</v>
      </c>
      <c r="AR70" s="31" t="n">
        <f aca="false">AND(AI70,AJ70,AK70)</f>
        <v>0</v>
      </c>
      <c r="AS70" s="31" t="n">
        <f aca="false">AND(AL70,AM70,AN70)</f>
        <v>0</v>
      </c>
      <c r="AT70" s="31" t="n">
        <f aca="false">AND(AO70,AP70,AQ70)</f>
        <v>0</v>
      </c>
      <c r="AU70" s="31" t="n">
        <f aca="false">OR(AR70,AS70,AT70)</f>
        <v>0</v>
      </c>
      <c r="AV70" s="32"/>
      <c r="AW70" s="32"/>
      <c r="AX70" s="32"/>
      <c r="AY70" s="32"/>
    </row>
    <row r="71" customFormat="false" ht="15.75" hidden="false" customHeight="true" outlineLevel="0" collapsed="false">
      <c r="A71" s="33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30" t="n">
        <f aca="false">J71=$S$2</f>
        <v>0</v>
      </c>
      <c r="AJ71" s="30" t="n">
        <f aca="false">L71=$S$2</f>
        <v>0</v>
      </c>
      <c r="AK71" s="30" t="n">
        <f aca="false">N71=$S$2</f>
        <v>0</v>
      </c>
      <c r="AL71" s="30" t="n">
        <f aca="false">Q71=$S$2</f>
        <v>0</v>
      </c>
      <c r="AM71" s="30" t="n">
        <f aca="false">S71=$S$2</f>
        <v>0</v>
      </c>
      <c r="AN71" s="30" t="n">
        <f aca="false">U71=$S$2</f>
        <v>0</v>
      </c>
      <c r="AO71" s="30" t="n">
        <f aca="false">X71=$S$2</f>
        <v>0</v>
      </c>
      <c r="AP71" s="30" t="n">
        <f aca="false">Z71=$S$2</f>
        <v>0</v>
      </c>
      <c r="AQ71" s="30" t="n">
        <f aca="false">AB71=$S$2</f>
        <v>0</v>
      </c>
      <c r="AR71" s="31" t="n">
        <f aca="false">AND(AI71,AJ71,AK71)</f>
        <v>0</v>
      </c>
      <c r="AS71" s="31" t="n">
        <f aca="false">AND(AL71,AM71,AN71)</f>
        <v>0</v>
      </c>
      <c r="AT71" s="31" t="n">
        <f aca="false">AND(AO71,AP71,AQ71)</f>
        <v>0</v>
      </c>
      <c r="AU71" s="31" t="n">
        <f aca="false">OR(AR71,AS71,AT71)</f>
        <v>0</v>
      </c>
      <c r="AV71" s="32"/>
      <c r="AW71" s="32"/>
      <c r="AX71" s="32"/>
      <c r="AY71" s="32"/>
    </row>
    <row r="72" customFormat="false" ht="15.75" hidden="false" customHeight="true" outlineLevel="0" collapsed="false">
      <c r="A72" s="33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30" t="n">
        <f aca="false">J72=$S$2</f>
        <v>0</v>
      </c>
      <c r="AJ72" s="30" t="n">
        <f aca="false">L72=$S$2</f>
        <v>0</v>
      </c>
      <c r="AK72" s="30" t="n">
        <f aca="false">N72=$S$2</f>
        <v>0</v>
      </c>
      <c r="AL72" s="30" t="n">
        <f aca="false">Q72=$S$2</f>
        <v>0</v>
      </c>
      <c r="AM72" s="30" t="n">
        <f aca="false">S72=$S$2</f>
        <v>0</v>
      </c>
      <c r="AN72" s="30" t="n">
        <f aca="false">U72=$S$2</f>
        <v>0</v>
      </c>
      <c r="AO72" s="30" t="n">
        <f aca="false">X72=$S$2</f>
        <v>0</v>
      </c>
      <c r="AP72" s="30" t="n">
        <f aca="false">Z72=$S$2</f>
        <v>0</v>
      </c>
      <c r="AQ72" s="30" t="n">
        <f aca="false">AB72=$S$2</f>
        <v>0</v>
      </c>
      <c r="AR72" s="31" t="n">
        <f aca="false">AND(AI72,AJ72,AK72)</f>
        <v>0</v>
      </c>
      <c r="AS72" s="31" t="n">
        <f aca="false">AND(AL72,AM72,AN72)</f>
        <v>0</v>
      </c>
      <c r="AT72" s="31" t="n">
        <f aca="false">AND(AO72,AP72,AQ72)</f>
        <v>0</v>
      </c>
      <c r="AU72" s="31" t="n">
        <f aca="false">OR(AR72,AS72,AT72)</f>
        <v>0</v>
      </c>
      <c r="AV72" s="32"/>
      <c r="AW72" s="32"/>
      <c r="AX72" s="32"/>
      <c r="AY72" s="32"/>
    </row>
    <row r="73" customFormat="false" ht="15.75" hidden="false" customHeight="true" outlineLevel="0" collapsed="false">
      <c r="A73" s="33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30" t="n">
        <f aca="false">J73=$S$2</f>
        <v>0</v>
      </c>
      <c r="AJ73" s="30" t="n">
        <f aca="false">L73=$S$2</f>
        <v>0</v>
      </c>
      <c r="AK73" s="30" t="n">
        <f aca="false">N73=$S$2</f>
        <v>0</v>
      </c>
      <c r="AL73" s="30" t="n">
        <f aca="false">Q73=$S$2</f>
        <v>0</v>
      </c>
      <c r="AM73" s="30" t="n">
        <f aca="false">S73=$S$2</f>
        <v>0</v>
      </c>
      <c r="AN73" s="30" t="n">
        <f aca="false">U73=$S$2</f>
        <v>0</v>
      </c>
      <c r="AO73" s="30" t="n">
        <f aca="false">X73=$S$2</f>
        <v>0</v>
      </c>
      <c r="AP73" s="30" t="n">
        <f aca="false">Z73=$S$2</f>
        <v>0</v>
      </c>
      <c r="AQ73" s="30" t="n">
        <f aca="false">AB73=$S$2</f>
        <v>0</v>
      </c>
      <c r="AR73" s="31" t="n">
        <f aca="false">AND(AI73,AJ73,AK73)</f>
        <v>0</v>
      </c>
      <c r="AS73" s="31" t="n">
        <f aca="false">AND(AL73,AM73,AN73)</f>
        <v>0</v>
      </c>
      <c r="AT73" s="31" t="n">
        <f aca="false">AND(AO73,AP73,AQ73)</f>
        <v>0</v>
      </c>
      <c r="AU73" s="31" t="n">
        <f aca="false">OR(AR73,AS73,AT73)</f>
        <v>0</v>
      </c>
      <c r="AV73" s="32"/>
      <c r="AW73" s="32"/>
      <c r="AX73" s="32"/>
      <c r="AY73" s="32"/>
    </row>
    <row r="74" customFormat="false" ht="15.75" hidden="false" customHeight="true" outlineLevel="0" collapsed="false">
      <c r="A74" s="33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30" t="n">
        <f aca="false">J74=$S$2</f>
        <v>0</v>
      </c>
      <c r="AJ74" s="30" t="n">
        <f aca="false">L74=$S$2</f>
        <v>0</v>
      </c>
      <c r="AK74" s="30" t="n">
        <f aca="false">N74=$S$2</f>
        <v>0</v>
      </c>
      <c r="AL74" s="30" t="n">
        <f aca="false">Q74=$S$2</f>
        <v>0</v>
      </c>
      <c r="AM74" s="30" t="n">
        <f aca="false">S74=$S$2</f>
        <v>0</v>
      </c>
      <c r="AN74" s="30" t="n">
        <f aca="false">U74=$S$2</f>
        <v>0</v>
      </c>
      <c r="AO74" s="30" t="n">
        <f aca="false">X74=$S$2</f>
        <v>0</v>
      </c>
      <c r="AP74" s="30" t="n">
        <f aca="false">Z74=$S$2</f>
        <v>0</v>
      </c>
      <c r="AQ74" s="30" t="n">
        <f aca="false">AB74=$S$2</f>
        <v>0</v>
      </c>
      <c r="AR74" s="31" t="n">
        <f aca="false">AND(AI74,AJ74,AK74)</f>
        <v>0</v>
      </c>
      <c r="AS74" s="31" t="n">
        <f aca="false">AND(AL74,AM74,AN74)</f>
        <v>0</v>
      </c>
      <c r="AT74" s="31" t="n">
        <f aca="false">AND(AO74,AP74,AQ74)</f>
        <v>0</v>
      </c>
      <c r="AU74" s="31" t="n">
        <f aca="false">OR(AR74,AS74,AT74)</f>
        <v>0</v>
      </c>
      <c r="AV74" s="32"/>
      <c r="AW74" s="32"/>
      <c r="AX74" s="32"/>
      <c r="AY74" s="32"/>
    </row>
    <row r="75" customFormat="false" ht="15.75" hidden="false" customHeight="true" outlineLevel="0" collapsed="false">
      <c r="A75" s="33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30" t="n">
        <f aca="false">J75=$S$2</f>
        <v>0</v>
      </c>
      <c r="AJ75" s="30" t="n">
        <f aca="false">L75=$S$2</f>
        <v>0</v>
      </c>
      <c r="AK75" s="30" t="n">
        <f aca="false">N75=$S$2</f>
        <v>0</v>
      </c>
      <c r="AL75" s="30" t="n">
        <f aca="false">Q75=$S$2</f>
        <v>0</v>
      </c>
      <c r="AM75" s="30" t="n">
        <f aca="false">S75=$S$2</f>
        <v>0</v>
      </c>
      <c r="AN75" s="30" t="n">
        <f aca="false">U75=$S$2</f>
        <v>0</v>
      </c>
      <c r="AO75" s="30" t="n">
        <f aca="false">X75=$S$2</f>
        <v>0</v>
      </c>
      <c r="AP75" s="30" t="n">
        <f aca="false">Z75=$S$2</f>
        <v>0</v>
      </c>
      <c r="AQ75" s="30" t="n">
        <f aca="false">AB75=$S$2</f>
        <v>0</v>
      </c>
      <c r="AR75" s="31" t="n">
        <f aca="false">AND(AI75,AJ75,AK75)</f>
        <v>0</v>
      </c>
      <c r="AS75" s="31" t="n">
        <f aca="false">AND(AL75,AM75,AN75)</f>
        <v>0</v>
      </c>
      <c r="AT75" s="31" t="n">
        <f aca="false">AND(AO75,AP75,AQ75)</f>
        <v>0</v>
      </c>
      <c r="AU75" s="31" t="n">
        <f aca="false">OR(AR75,AS75,AT75)</f>
        <v>0</v>
      </c>
      <c r="AV75" s="32"/>
      <c r="AW75" s="32"/>
      <c r="AX75" s="32"/>
      <c r="AY75" s="32"/>
    </row>
    <row r="76" customFormat="false" ht="15.75" hidden="false" customHeight="true" outlineLevel="0" collapsed="false">
      <c r="A76" s="33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30" t="n">
        <f aca="false">J76=$S$2</f>
        <v>0</v>
      </c>
      <c r="AJ76" s="30" t="n">
        <f aca="false">L76=$S$2</f>
        <v>0</v>
      </c>
      <c r="AK76" s="30" t="n">
        <f aca="false">N76=$S$2</f>
        <v>0</v>
      </c>
      <c r="AL76" s="30" t="n">
        <f aca="false">Q76=$S$2</f>
        <v>0</v>
      </c>
      <c r="AM76" s="30" t="n">
        <f aca="false">S76=$S$2</f>
        <v>0</v>
      </c>
      <c r="AN76" s="30" t="n">
        <f aca="false">U76=$S$2</f>
        <v>0</v>
      </c>
      <c r="AO76" s="30" t="n">
        <f aca="false">X76=$S$2</f>
        <v>0</v>
      </c>
      <c r="AP76" s="30" t="n">
        <f aca="false">Z76=$S$2</f>
        <v>0</v>
      </c>
      <c r="AQ76" s="30" t="n">
        <f aca="false">AB76=$S$2</f>
        <v>0</v>
      </c>
      <c r="AR76" s="31" t="n">
        <f aca="false">AND(AI76,AJ76,AK76)</f>
        <v>0</v>
      </c>
      <c r="AS76" s="31" t="n">
        <f aca="false">AND(AL76,AM76,AN76)</f>
        <v>0</v>
      </c>
      <c r="AT76" s="31" t="n">
        <f aca="false">AND(AO76,AP76,AQ76)</f>
        <v>0</v>
      </c>
      <c r="AU76" s="31" t="n">
        <f aca="false">OR(AR76,AS76,AT76)</f>
        <v>0</v>
      </c>
      <c r="AV76" s="32"/>
      <c r="AW76" s="32"/>
      <c r="AX76" s="32"/>
      <c r="AY76" s="32"/>
    </row>
    <row r="77" customFormat="false" ht="15.75" hidden="false" customHeight="true" outlineLevel="0" collapsed="false">
      <c r="A77" s="33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30" t="n">
        <f aca="false">J77=$S$2</f>
        <v>0</v>
      </c>
      <c r="AJ77" s="30" t="n">
        <f aca="false">L77=$S$2</f>
        <v>0</v>
      </c>
      <c r="AK77" s="30" t="n">
        <f aca="false">N77=$S$2</f>
        <v>0</v>
      </c>
      <c r="AL77" s="30" t="n">
        <f aca="false">Q77=$S$2</f>
        <v>0</v>
      </c>
      <c r="AM77" s="30" t="n">
        <f aca="false">S77=$S$2</f>
        <v>0</v>
      </c>
      <c r="AN77" s="30" t="n">
        <f aca="false">U77=$S$2</f>
        <v>0</v>
      </c>
      <c r="AO77" s="30" t="n">
        <f aca="false">X77=$S$2</f>
        <v>0</v>
      </c>
      <c r="AP77" s="30" t="n">
        <f aca="false">Z77=$S$2</f>
        <v>0</v>
      </c>
      <c r="AQ77" s="30" t="n">
        <f aca="false">AB77=$S$2</f>
        <v>0</v>
      </c>
      <c r="AR77" s="31" t="n">
        <f aca="false">AND(AI77,AJ77,AK77)</f>
        <v>0</v>
      </c>
      <c r="AS77" s="31" t="n">
        <f aca="false">AND(AL77,AM77,AN77)</f>
        <v>0</v>
      </c>
      <c r="AT77" s="31" t="n">
        <f aca="false">AND(AO77,AP77,AQ77)</f>
        <v>0</v>
      </c>
      <c r="AU77" s="31" t="n">
        <f aca="false">OR(AR77,AS77,AT77)</f>
        <v>0</v>
      </c>
      <c r="AV77" s="32"/>
      <c r="AW77" s="32"/>
      <c r="AX77" s="32"/>
      <c r="AY77" s="32"/>
    </row>
    <row r="78" customFormat="false" ht="15.75" hidden="false" customHeight="true" outlineLevel="0" collapsed="false">
      <c r="A78" s="33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30" t="n">
        <f aca="false">J78=$S$2</f>
        <v>0</v>
      </c>
      <c r="AJ78" s="30" t="n">
        <f aca="false">L78=$S$2</f>
        <v>0</v>
      </c>
      <c r="AK78" s="30" t="n">
        <f aca="false">N78=$S$2</f>
        <v>0</v>
      </c>
      <c r="AL78" s="30" t="n">
        <f aca="false">Q78=$S$2</f>
        <v>0</v>
      </c>
      <c r="AM78" s="30" t="n">
        <f aca="false">S78=$S$2</f>
        <v>0</v>
      </c>
      <c r="AN78" s="30" t="n">
        <f aca="false">U78=$S$2</f>
        <v>0</v>
      </c>
      <c r="AO78" s="30" t="n">
        <f aca="false">X78=$S$2</f>
        <v>0</v>
      </c>
      <c r="AP78" s="30" t="n">
        <f aca="false">Z78=$S$2</f>
        <v>0</v>
      </c>
      <c r="AQ78" s="30" t="n">
        <f aca="false">AB78=$S$2</f>
        <v>0</v>
      </c>
      <c r="AR78" s="31" t="n">
        <f aca="false">AND(AI78,AJ78,AK78)</f>
        <v>0</v>
      </c>
      <c r="AS78" s="31" t="n">
        <f aca="false">AND(AL78,AM78,AN78)</f>
        <v>0</v>
      </c>
      <c r="AT78" s="31" t="n">
        <f aca="false">AND(AO78,AP78,AQ78)</f>
        <v>0</v>
      </c>
      <c r="AU78" s="31" t="n">
        <f aca="false">OR(AR78,AS78,AT78)</f>
        <v>0</v>
      </c>
      <c r="AV78" s="32"/>
      <c r="AW78" s="32"/>
      <c r="AX78" s="32"/>
      <c r="AY78" s="32"/>
    </row>
    <row r="79" customFormat="false" ht="15.75" hidden="false" customHeight="true" outlineLevel="0" collapsed="false">
      <c r="A79" s="33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30" t="n">
        <f aca="false">J79=$S$2</f>
        <v>0</v>
      </c>
      <c r="AJ79" s="30" t="n">
        <f aca="false">L79=$S$2</f>
        <v>0</v>
      </c>
      <c r="AK79" s="30" t="n">
        <f aca="false">N79=$S$2</f>
        <v>0</v>
      </c>
      <c r="AL79" s="30" t="n">
        <f aca="false">Q79=$S$2</f>
        <v>0</v>
      </c>
      <c r="AM79" s="30" t="n">
        <f aca="false">S79=$S$2</f>
        <v>0</v>
      </c>
      <c r="AN79" s="30" t="n">
        <f aca="false">U79=$S$2</f>
        <v>0</v>
      </c>
      <c r="AO79" s="30" t="n">
        <f aca="false">X79=$S$2</f>
        <v>0</v>
      </c>
      <c r="AP79" s="30" t="n">
        <f aca="false">Z79=$S$2</f>
        <v>0</v>
      </c>
      <c r="AQ79" s="30" t="n">
        <f aca="false">AB79=$S$2</f>
        <v>0</v>
      </c>
      <c r="AR79" s="31" t="n">
        <f aca="false">AND(AI79,AJ79,AK79)</f>
        <v>0</v>
      </c>
      <c r="AS79" s="31" t="n">
        <f aca="false">AND(AL79,AM79,AN79)</f>
        <v>0</v>
      </c>
      <c r="AT79" s="31" t="n">
        <f aca="false">AND(AO79,AP79,AQ79)</f>
        <v>0</v>
      </c>
      <c r="AU79" s="31" t="n">
        <f aca="false">OR(AR79,AS79,AT79)</f>
        <v>0</v>
      </c>
      <c r="AV79" s="32"/>
      <c r="AW79" s="32"/>
      <c r="AX79" s="32"/>
      <c r="AY79" s="32"/>
    </row>
    <row r="80" customFormat="false" ht="15.75" hidden="false" customHeight="true" outlineLevel="0" collapsed="false">
      <c r="A80" s="33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30" t="n">
        <f aca="false">J80=$S$2</f>
        <v>0</v>
      </c>
      <c r="AJ80" s="30" t="n">
        <f aca="false">L80=$S$2</f>
        <v>0</v>
      </c>
      <c r="AK80" s="30" t="n">
        <f aca="false">N80=$S$2</f>
        <v>0</v>
      </c>
      <c r="AL80" s="30" t="n">
        <f aca="false">Q80=$S$2</f>
        <v>0</v>
      </c>
      <c r="AM80" s="30" t="n">
        <f aca="false">S80=$S$2</f>
        <v>0</v>
      </c>
      <c r="AN80" s="30" t="n">
        <f aca="false">U80=$S$2</f>
        <v>0</v>
      </c>
      <c r="AO80" s="30" t="n">
        <f aca="false">X80=$S$2</f>
        <v>0</v>
      </c>
      <c r="AP80" s="30" t="n">
        <f aca="false">Z80=$S$2</f>
        <v>0</v>
      </c>
      <c r="AQ80" s="30" t="n">
        <f aca="false">AB80=$S$2</f>
        <v>0</v>
      </c>
      <c r="AR80" s="31" t="n">
        <f aca="false">AND(AI80,AJ80,AK80)</f>
        <v>0</v>
      </c>
      <c r="AS80" s="31" t="n">
        <f aca="false">AND(AL80,AM80,AN80)</f>
        <v>0</v>
      </c>
      <c r="AT80" s="31" t="n">
        <f aca="false">AND(AO80,AP80,AQ80)</f>
        <v>0</v>
      </c>
      <c r="AU80" s="31" t="n">
        <f aca="false">OR(AR80,AS80,AT80)</f>
        <v>0</v>
      </c>
      <c r="AV80" s="32"/>
      <c r="AW80" s="32"/>
      <c r="AX80" s="32"/>
      <c r="AY80" s="32"/>
    </row>
    <row r="81" customFormat="false" ht="15.75" hidden="false" customHeight="true" outlineLevel="0" collapsed="false">
      <c r="A81" s="33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30" t="n">
        <f aca="false">J81=$S$2</f>
        <v>0</v>
      </c>
      <c r="AJ81" s="30" t="n">
        <f aca="false">L81=$S$2</f>
        <v>0</v>
      </c>
      <c r="AK81" s="30" t="n">
        <f aca="false">N81=$S$2</f>
        <v>0</v>
      </c>
      <c r="AL81" s="30" t="n">
        <f aca="false">Q81=$S$2</f>
        <v>0</v>
      </c>
      <c r="AM81" s="30" t="n">
        <f aca="false">S81=$S$2</f>
        <v>0</v>
      </c>
      <c r="AN81" s="30" t="n">
        <f aca="false">U81=$S$2</f>
        <v>0</v>
      </c>
      <c r="AO81" s="30" t="n">
        <f aca="false">X81=$S$2</f>
        <v>0</v>
      </c>
      <c r="AP81" s="30" t="n">
        <f aca="false">Z81=$S$2</f>
        <v>0</v>
      </c>
      <c r="AQ81" s="30" t="n">
        <f aca="false">AB81=$S$2</f>
        <v>0</v>
      </c>
      <c r="AR81" s="31" t="n">
        <f aca="false">AND(AI81,AJ81,AK81)</f>
        <v>0</v>
      </c>
      <c r="AS81" s="31" t="n">
        <f aca="false">AND(AL81,AM81,AN81)</f>
        <v>0</v>
      </c>
      <c r="AT81" s="31" t="n">
        <f aca="false">AND(AO81,AP81,AQ81)</f>
        <v>0</v>
      </c>
      <c r="AU81" s="31" t="n">
        <f aca="false">OR(AR81,AS81,AT81)</f>
        <v>0</v>
      </c>
      <c r="AV81" s="32"/>
      <c r="AW81" s="32"/>
      <c r="AX81" s="32"/>
      <c r="AY81" s="32"/>
    </row>
    <row r="82" customFormat="false" ht="15.75" hidden="false" customHeight="true" outlineLevel="0" collapsed="false">
      <c r="A82" s="33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30" t="n">
        <f aca="false">J82=$S$2</f>
        <v>0</v>
      </c>
      <c r="AJ82" s="30" t="n">
        <f aca="false">L82=$S$2</f>
        <v>0</v>
      </c>
      <c r="AK82" s="30" t="n">
        <f aca="false">N82=$S$2</f>
        <v>0</v>
      </c>
      <c r="AL82" s="30" t="n">
        <f aca="false">Q82=$S$2</f>
        <v>0</v>
      </c>
      <c r="AM82" s="30" t="n">
        <f aca="false">S82=$S$2</f>
        <v>0</v>
      </c>
      <c r="AN82" s="30" t="n">
        <f aca="false">U82=$S$2</f>
        <v>0</v>
      </c>
      <c r="AO82" s="30" t="n">
        <f aca="false">X82=$S$2</f>
        <v>0</v>
      </c>
      <c r="AP82" s="30" t="n">
        <f aca="false">Z82=$S$2</f>
        <v>0</v>
      </c>
      <c r="AQ82" s="30" t="n">
        <f aca="false">AB82=$S$2</f>
        <v>0</v>
      </c>
      <c r="AR82" s="31" t="n">
        <f aca="false">AND(AI82,AJ82,AK82)</f>
        <v>0</v>
      </c>
      <c r="AS82" s="31" t="n">
        <f aca="false">AND(AL82,AM82,AN82)</f>
        <v>0</v>
      </c>
      <c r="AT82" s="31" t="n">
        <f aca="false">AND(AO82,AP82,AQ82)</f>
        <v>0</v>
      </c>
      <c r="AU82" s="31" t="n">
        <f aca="false">OR(AR82,AS82,AT82)</f>
        <v>0</v>
      </c>
      <c r="AV82" s="32"/>
      <c r="AW82" s="32"/>
      <c r="AX82" s="32"/>
      <c r="AY82" s="32"/>
    </row>
    <row r="83" customFormat="false" ht="15.75" hidden="false" customHeight="true" outlineLevel="0" collapsed="false">
      <c r="A83" s="33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30" t="n">
        <f aca="false">J83=$S$2</f>
        <v>0</v>
      </c>
      <c r="AJ83" s="30" t="n">
        <f aca="false">L83=$S$2</f>
        <v>0</v>
      </c>
      <c r="AK83" s="30" t="n">
        <f aca="false">N83=$S$2</f>
        <v>0</v>
      </c>
      <c r="AL83" s="30" t="n">
        <f aca="false">Q83=$S$2</f>
        <v>0</v>
      </c>
      <c r="AM83" s="30" t="n">
        <f aca="false">S83=$S$2</f>
        <v>0</v>
      </c>
      <c r="AN83" s="30" t="n">
        <f aca="false">U83=$S$2</f>
        <v>0</v>
      </c>
      <c r="AO83" s="30" t="n">
        <f aca="false">X83=$S$2</f>
        <v>0</v>
      </c>
      <c r="AP83" s="30" t="n">
        <f aca="false">Z83=$S$2</f>
        <v>0</v>
      </c>
      <c r="AQ83" s="30" t="n">
        <f aca="false">AB83=$S$2</f>
        <v>0</v>
      </c>
      <c r="AR83" s="31" t="n">
        <f aca="false">AND(AI83,AJ83,AK83)</f>
        <v>0</v>
      </c>
      <c r="AS83" s="31" t="n">
        <f aca="false">AND(AL83,AM83,AN83)</f>
        <v>0</v>
      </c>
      <c r="AT83" s="31" t="n">
        <f aca="false">AND(AO83,AP83,AQ83)</f>
        <v>0</v>
      </c>
      <c r="AU83" s="31" t="n">
        <f aca="false">OR(AR83,AS83,AT83)</f>
        <v>0</v>
      </c>
      <c r="AV83" s="32"/>
      <c r="AW83" s="32"/>
      <c r="AX83" s="32"/>
      <c r="AY83" s="32"/>
    </row>
    <row r="84" customFormat="false" ht="15.75" hidden="false" customHeight="true" outlineLevel="0" collapsed="false">
      <c r="A84" s="33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30" t="n">
        <f aca="false">J84=$S$2</f>
        <v>0</v>
      </c>
      <c r="AJ84" s="30" t="n">
        <f aca="false">L84=$S$2</f>
        <v>0</v>
      </c>
      <c r="AK84" s="30" t="n">
        <f aca="false">N84=$S$2</f>
        <v>0</v>
      </c>
      <c r="AL84" s="30" t="n">
        <f aca="false">Q84=$S$2</f>
        <v>0</v>
      </c>
      <c r="AM84" s="30" t="n">
        <f aca="false">S84=$S$2</f>
        <v>0</v>
      </c>
      <c r="AN84" s="30" t="n">
        <f aca="false">U84=$S$2</f>
        <v>0</v>
      </c>
      <c r="AO84" s="30" t="n">
        <f aca="false">X84=$S$2</f>
        <v>0</v>
      </c>
      <c r="AP84" s="30" t="n">
        <f aca="false">Z84=$S$2</f>
        <v>0</v>
      </c>
      <c r="AQ84" s="30" t="n">
        <f aca="false">AB84=$S$2</f>
        <v>0</v>
      </c>
      <c r="AR84" s="31" t="n">
        <f aca="false">AND(AI84,AJ84,AK84)</f>
        <v>0</v>
      </c>
      <c r="AS84" s="31" t="n">
        <f aca="false">AND(AL84,AM84,AN84)</f>
        <v>0</v>
      </c>
      <c r="AT84" s="31" t="n">
        <f aca="false">AND(AO84,AP84,AQ84)</f>
        <v>0</v>
      </c>
      <c r="AU84" s="31" t="n">
        <f aca="false">OR(AR84,AS84,AT84)</f>
        <v>0</v>
      </c>
      <c r="AV84" s="32"/>
      <c r="AW84" s="32"/>
      <c r="AX84" s="32"/>
      <c r="AY84" s="32"/>
    </row>
    <row r="85" customFormat="false" ht="15.75" hidden="false" customHeight="true" outlineLevel="0" collapsed="false">
      <c r="A85" s="33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30" t="n">
        <f aca="false">J85=$S$2</f>
        <v>0</v>
      </c>
      <c r="AJ85" s="30" t="n">
        <f aca="false">L85=$S$2</f>
        <v>0</v>
      </c>
      <c r="AK85" s="30" t="n">
        <f aca="false">N85=$S$2</f>
        <v>0</v>
      </c>
      <c r="AL85" s="30" t="n">
        <f aca="false">Q85=$S$2</f>
        <v>0</v>
      </c>
      <c r="AM85" s="30" t="n">
        <f aca="false">S85=$S$2</f>
        <v>0</v>
      </c>
      <c r="AN85" s="30" t="n">
        <f aca="false">U85=$S$2</f>
        <v>0</v>
      </c>
      <c r="AO85" s="30" t="n">
        <f aca="false">X85=$S$2</f>
        <v>0</v>
      </c>
      <c r="AP85" s="30" t="n">
        <f aca="false">Z85=$S$2</f>
        <v>0</v>
      </c>
      <c r="AQ85" s="30" t="n">
        <f aca="false">AB85=$S$2</f>
        <v>0</v>
      </c>
      <c r="AR85" s="31" t="n">
        <f aca="false">AND(AI85,AJ85,AK85)</f>
        <v>0</v>
      </c>
      <c r="AS85" s="31" t="n">
        <f aca="false">AND(AL85,AM85,AN85)</f>
        <v>0</v>
      </c>
      <c r="AT85" s="31" t="n">
        <f aca="false">AND(AO85,AP85,AQ85)</f>
        <v>0</v>
      </c>
      <c r="AU85" s="31" t="n">
        <f aca="false">OR(AR85,AS85,AT85)</f>
        <v>0</v>
      </c>
      <c r="AV85" s="32"/>
      <c r="AW85" s="32"/>
      <c r="AX85" s="32"/>
      <c r="AY85" s="32"/>
    </row>
    <row r="86" customFormat="false" ht="15.75" hidden="false" customHeight="true" outlineLevel="0" collapsed="false">
      <c r="A86" s="33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30" t="n">
        <f aca="false">J86=$S$2</f>
        <v>0</v>
      </c>
      <c r="AJ86" s="30" t="n">
        <f aca="false">L86=$S$2</f>
        <v>0</v>
      </c>
      <c r="AK86" s="30" t="n">
        <f aca="false">N86=$S$2</f>
        <v>0</v>
      </c>
      <c r="AL86" s="30" t="n">
        <f aca="false">Q86=$S$2</f>
        <v>0</v>
      </c>
      <c r="AM86" s="30" t="n">
        <f aca="false">S86=$S$2</f>
        <v>0</v>
      </c>
      <c r="AN86" s="30" t="n">
        <f aca="false">U86=$S$2</f>
        <v>0</v>
      </c>
      <c r="AO86" s="30" t="n">
        <f aca="false">X86=$S$2</f>
        <v>0</v>
      </c>
      <c r="AP86" s="30" t="n">
        <f aca="false">Z86=$S$2</f>
        <v>0</v>
      </c>
      <c r="AQ86" s="30" t="n">
        <f aca="false">AB86=$S$2</f>
        <v>0</v>
      </c>
      <c r="AR86" s="31" t="n">
        <f aca="false">AND(AI86,AJ86,AK86)</f>
        <v>0</v>
      </c>
      <c r="AS86" s="31" t="n">
        <f aca="false">AND(AL86,AM86,AN86)</f>
        <v>0</v>
      </c>
      <c r="AT86" s="31" t="n">
        <f aca="false">AND(AO86,AP86,AQ86)</f>
        <v>0</v>
      </c>
      <c r="AU86" s="31" t="n">
        <f aca="false">OR(AR86,AS86,AT86)</f>
        <v>0</v>
      </c>
      <c r="AV86" s="32"/>
      <c r="AW86" s="32"/>
      <c r="AX86" s="32"/>
      <c r="AY86" s="32"/>
    </row>
    <row r="87" customFormat="false" ht="15.75" hidden="false" customHeight="true" outlineLevel="0" collapsed="false">
      <c r="A87" s="33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30" t="n">
        <f aca="false">J87=$S$2</f>
        <v>0</v>
      </c>
      <c r="AJ87" s="30" t="n">
        <f aca="false">L87=$S$2</f>
        <v>0</v>
      </c>
      <c r="AK87" s="30" t="n">
        <f aca="false">N87=$S$2</f>
        <v>0</v>
      </c>
      <c r="AL87" s="30" t="n">
        <f aca="false">Q87=$S$2</f>
        <v>0</v>
      </c>
      <c r="AM87" s="30" t="n">
        <f aca="false">S87=$S$2</f>
        <v>0</v>
      </c>
      <c r="AN87" s="30" t="n">
        <f aca="false">U87=$S$2</f>
        <v>0</v>
      </c>
      <c r="AO87" s="30" t="n">
        <f aca="false">X87=$S$2</f>
        <v>0</v>
      </c>
      <c r="AP87" s="30" t="n">
        <f aca="false">Z87=$S$2</f>
        <v>0</v>
      </c>
      <c r="AQ87" s="30" t="n">
        <f aca="false">AB87=$S$2</f>
        <v>0</v>
      </c>
      <c r="AR87" s="31" t="n">
        <f aca="false">AND(AI87,AJ87,AK87)</f>
        <v>0</v>
      </c>
      <c r="AS87" s="31" t="n">
        <f aca="false">AND(AL87,AM87,AN87)</f>
        <v>0</v>
      </c>
      <c r="AT87" s="31" t="n">
        <f aca="false">AND(AO87,AP87,AQ87)</f>
        <v>0</v>
      </c>
      <c r="AU87" s="31" t="n">
        <f aca="false">OR(AR87,AS87,AT87)</f>
        <v>0</v>
      </c>
      <c r="AV87" s="32"/>
      <c r="AW87" s="32"/>
      <c r="AX87" s="32"/>
      <c r="AY87" s="32"/>
    </row>
    <row r="88" customFormat="false" ht="15.75" hidden="false" customHeight="true" outlineLevel="0" collapsed="false">
      <c r="A88" s="33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30" t="n">
        <f aca="false">J88=$S$2</f>
        <v>0</v>
      </c>
      <c r="AJ88" s="30" t="n">
        <f aca="false">L88=$S$2</f>
        <v>0</v>
      </c>
      <c r="AK88" s="30" t="n">
        <f aca="false">N88=$S$2</f>
        <v>0</v>
      </c>
      <c r="AL88" s="30" t="n">
        <f aca="false">Q88=$S$2</f>
        <v>0</v>
      </c>
      <c r="AM88" s="30" t="n">
        <f aca="false">S88=$S$2</f>
        <v>0</v>
      </c>
      <c r="AN88" s="30" t="n">
        <f aca="false">U88=$S$2</f>
        <v>0</v>
      </c>
      <c r="AO88" s="30" t="n">
        <f aca="false">X88=$S$2</f>
        <v>0</v>
      </c>
      <c r="AP88" s="30" t="n">
        <f aca="false">Z88=$S$2</f>
        <v>0</v>
      </c>
      <c r="AQ88" s="30" t="n">
        <f aca="false">AB88=$S$2</f>
        <v>0</v>
      </c>
      <c r="AR88" s="31" t="n">
        <f aca="false">AND(AI88,AJ88,AK88)</f>
        <v>0</v>
      </c>
      <c r="AS88" s="31" t="n">
        <f aca="false">AND(AL88,AM88,AN88)</f>
        <v>0</v>
      </c>
      <c r="AT88" s="31" t="n">
        <f aca="false">AND(AO88,AP88,AQ88)</f>
        <v>0</v>
      </c>
      <c r="AU88" s="31" t="n">
        <f aca="false">OR(AR88,AS88,AT88)</f>
        <v>0</v>
      </c>
      <c r="AV88" s="32"/>
      <c r="AW88" s="32"/>
      <c r="AX88" s="32"/>
      <c r="AY88" s="32"/>
    </row>
    <row r="89" customFormat="false" ht="15.75" hidden="false" customHeight="true" outlineLevel="0" collapsed="false">
      <c r="A89" s="33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30" t="n">
        <f aca="false">J89=$S$2</f>
        <v>0</v>
      </c>
      <c r="AJ89" s="30" t="n">
        <f aca="false">L89=$S$2</f>
        <v>0</v>
      </c>
      <c r="AK89" s="30" t="n">
        <f aca="false">N89=$S$2</f>
        <v>0</v>
      </c>
      <c r="AL89" s="30" t="n">
        <f aca="false">Q89=$S$2</f>
        <v>0</v>
      </c>
      <c r="AM89" s="30" t="n">
        <f aca="false">S89=$S$2</f>
        <v>0</v>
      </c>
      <c r="AN89" s="30" t="n">
        <f aca="false">U89=$S$2</f>
        <v>0</v>
      </c>
      <c r="AO89" s="30" t="n">
        <f aca="false">X89=$S$2</f>
        <v>0</v>
      </c>
      <c r="AP89" s="30" t="n">
        <f aca="false">Z89=$S$2</f>
        <v>0</v>
      </c>
      <c r="AQ89" s="30" t="n">
        <f aca="false">AB89=$S$2</f>
        <v>0</v>
      </c>
      <c r="AR89" s="31" t="n">
        <f aca="false">AND(AI89,AJ89,AK89)</f>
        <v>0</v>
      </c>
      <c r="AS89" s="31" t="n">
        <f aca="false">AND(AL89,AM89,AN89)</f>
        <v>0</v>
      </c>
      <c r="AT89" s="31" t="n">
        <f aca="false">AND(AO89,AP89,AQ89)</f>
        <v>0</v>
      </c>
      <c r="AU89" s="31" t="n">
        <f aca="false">OR(AR89,AS89,AT89)</f>
        <v>0</v>
      </c>
      <c r="AV89" s="32"/>
      <c r="AW89" s="32"/>
      <c r="AX89" s="32"/>
      <c r="AY89" s="32"/>
    </row>
    <row r="90" customFormat="false" ht="15.75" hidden="false" customHeight="true" outlineLevel="0" collapsed="false">
      <c r="A90" s="33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30" t="n">
        <f aca="false">J90=$S$2</f>
        <v>0</v>
      </c>
      <c r="AJ90" s="30" t="n">
        <f aca="false">L90=$S$2</f>
        <v>0</v>
      </c>
      <c r="AK90" s="30" t="n">
        <f aca="false">N90=$S$2</f>
        <v>0</v>
      </c>
      <c r="AL90" s="30" t="n">
        <f aca="false">Q90=$S$2</f>
        <v>0</v>
      </c>
      <c r="AM90" s="30" t="n">
        <f aca="false">S90=$S$2</f>
        <v>0</v>
      </c>
      <c r="AN90" s="30" t="n">
        <f aca="false">U90=$S$2</f>
        <v>0</v>
      </c>
      <c r="AO90" s="30" t="n">
        <f aca="false">X90=$S$2</f>
        <v>0</v>
      </c>
      <c r="AP90" s="30" t="n">
        <f aca="false">Z90=$S$2</f>
        <v>0</v>
      </c>
      <c r="AQ90" s="30" t="n">
        <f aca="false">AB90=$S$2</f>
        <v>0</v>
      </c>
      <c r="AR90" s="31" t="n">
        <f aca="false">AND(AI90,AJ90,AK90)</f>
        <v>0</v>
      </c>
      <c r="AS90" s="31" t="n">
        <f aca="false">AND(AL90,AM90,AN90)</f>
        <v>0</v>
      </c>
      <c r="AT90" s="31" t="n">
        <f aca="false">AND(AO90,AP90,AQ90)</f>
        <v>0</v>
      </c>
      <c r="AU90" s="31" t="n">
        <f aca="false">OR(AR90,AS90,AT90)</f>
        <v>0</v>
      </c>
      <c r="AV90" s="32"/>
      <c r="AW90" s="32"/>
      <c r="AX90" s="32"/>
      <c r="AY90" s="32"/>
    </row>
    <row r="91" customFormat="false" ht="15.75" hidden="false" customHeight="true" outlineLevel="0" collapsed="false">
      <c r="A91" s="33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30" t="n">
        <f aca="false">J91=$S$2</f>
        <v>0</v>
      </c>
      <c r="AJ91" s="30" t="n">
        <f aca="false">L91=$S$2</f>
        <v>0</v>
      </c>
      <c r="AK91" s="30" t="n">
        <f aca="false">N91=$S$2</f>
        <v>0</v>
      </c>
      <c r="AL91" s="30" t="n">
        <f aca="false">Q91=$S$2</f>
        <v>0</v>
      </c>
      <c r="AM91" s="30" t="n">
        <f aca="false">S91=$S$2</f>
        <v>0</v>
      </c>
      <c r="AN91" s="30" t="n">
        <f aca="false">U91=$S$2</f>
        <v>0</v>
      </c>
      <c r="AO91" s="30" t="n">
        <f aca="false">X91=$S$2</f>
        <v>0</v>
      </c>
      <c r="AP91" s="30" t="n">
        <f aca="false">Z91=$S$2</f>
        <v>0</v>
      </c>
      <c r="AQ91" s="30" t="n">
        <f aca="false">AB91=$S$2</f>
        <v>0</v>
      </c>
      <c r="AR91" s="31" t="n">
        <f aca="false">AND(AI91,AJ91,AK91)</f>
        <v>0</v>
      </c>
      <c r="AS91" s="31" t="n">
        <f aca="false">AND(AL91,AM91,AN91)</f>
        <v>0</v>
      </c>
      <c r="AT91" s="31" t="n">
        <f aca="false">AND(AO91,AP91,AQ91)</f>
        <v>0</v>
      </c>
      <c r="AU91" s="31" t="n">
        <f aca="false">OR(AR91,AS91,AT91)</f>
        <v>0</v>
      </c>
      <c r="AV91" s="32"/>
      <c r="AW91" s="32"/>
      <c r="AX91" s="32"/>
      <c r="AY91" s="32"/>
    </row>
    <row r="92" customFormat="false" ht="15.75" hidden="false" customHeight="true" outlineLevel="0" collapsed="false">
      <c r="A92" s="33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30" t="n">
        <f aca="false">J92=$S$2</f>
        <v>0</v>
      </c>
      <c r="AJ92" s="30" t="n">
        <f aca="false">L92=$S$2</f>
        <v>0</v>
      </c>
      <c r="AK92" s="30" t="n">
        <f aca="false">N92=$S$2</f>
        <v>0</v>
      </c>
      <c r="AL92" s="30" t="n">
        <f aca="false">Q92=$S$2</f>
        <v>0</v>
      </c>
      <c r="AM92" s="30" t="n">
        <f aca="false">S92=$S$2</f>
        <v>0</v>
      </c>
      <c r="AN92" s="30" t="n">
        <f aca="false">U92=$S$2</f>
        <v>0</v>
      </c>
      <c r="AO92" s="30" t="n">
        <f aca="false">X92=$S$2</f>
        <v>0</v>
      </c>
      <c r="AP92" s="30" t="n">
        <f aca="false">Z92=$S$2</f>
        <v>0</v>
      </c>
      <c r="AQ92" s="30" t="n">
        <f aca="false">AB92=$S$2</f>
        <v>0</v>
      </c>
      <c r="AR92" s="31" t="n">
        <f aca="false">AND(AI92,AJ92,AK92)</f>
        <v>0</v>
      </c>
      <c r="AS92" s="31" t="n">
        <f aca="false">AND(AL92,AM92,AN92)</f>
        <v>0</v>
      </c>
      <c r="AT92" s="31" t="n">
        <f aca="false">AND(AO92,AP92,AQ92)</f>
        <v>0</v>
      </c>
      <c r="AU92" s="31" t="n">
        <f aca="false">OR(AR92,AS92,AT92)</f>
        <v>0</v>
      </c>
      <c r="AV92" s="32"/>
      <c r="AW92" s="32"/>
      <c r="AX92" s="32"/>
      <c r="AY92" s="32"/>
    </row>
    <row r="93" customFormat="false" ht="15.75" hidden="false" customHeight="true" outlineLevel="0" collapsed="false">
      <c r="A93" s="33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30" t="n">
        <f aca="false">J93=$S$2</f>
        <v>0</v>
      </c>
      <c r="AJ93" s="30" t="n">
        <f aca="false">L93=$S$2</f>
        <v>0</v>
      </c>
      <c r="AK93" s="30" t="n">
        <f aca="false">N93=$S$2</f>
        <v>0</v>
      </c>
      <c r="AL93" s="30" t="n">
        <f aca="false">Q93=$S$2</f>
        <v>0</v>
      </c>
      <c r="AM93" s="30" t="n">
        <f aca="false">S93=$S$2</f>
        <v>0</v>
      </c>
      <c r="AN93" s="30" t="n">
        <f aca="false">U93=$S$2</f>
        <v>0</v>
      </c>
      <c r="AO93" s="30" t="n">
        <f aca="false">X93=$S$2</f>
        <v>0</v>
      </c>
      <c r="AP93" s="30" t="n">
        <f aca="false">Z93=$S$2</f>
        <v>0</v>
      </c>
      <c r="AQ93" s="30" t="n">
        <f aca="false">AB93=$S$2</f>
        <v>0</v>
      </c>
      <c r="AR93" s="31" t="n">
        <f aca="false">AND(AI93,AJ93,AK93)</f>
        <v>0</v>
      </c>
      <c r="AS93" s="31" t="n">
        <f aca="false">AND(AL93,AM93,AN93)</f>
        <v>0</v>
      </c>
      <c r="AT93" s="31" t="n">
        <f aca="false">AND(AO93,AP93,AQ93)</f>
        <v>0</v>
      </c>
      <c r="AU93" s="31" t="n">
        <f aca="false">OR(AR93,AS93,AT93)</f>
        <v>0</v>
      </c>
      <c r="AV93" s="32"/>
      <c r="AW93" s="32"/>
      <c r="AX93" s="32"/>
      <c r="AY93" s="32"/>
    </row>
    <row r="94" customFormat="false" ht="15.75" hidden="false" customHeight="true" outlineLevel="0" collapsed="false">
      <c r="A94" s="33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30" t="n">
        <f aca="false">J94=$S$2</f>
        <v>0</v>
      </c>
      <c r="AJ94" s="30" t="n">
        <f aca="false">L94=$S$2</f>
        <v>0</v>
      </c>
      <c r="AK94" s="30" t="n">
        <f aca="false">N94=$S$2</f>
        <v>0</v>
      </c>
      <c r="AL94" s="30" t="n">
        <f aca="false">Q94=$S$2</f>
        <v>0</v>
      </c>
      <c r="AM94" s="30" t="n">
        <f aca="false">S94=$S$2</f>
        <v>0</v>
      </c>
      <c r="AN94" s="30" t="n">
        <f aca="false">U94=$S$2</f>
        <v>0</v>
      </c>
      <c r="AO94" s="30" t="n">
        <f aca="false">X94=$S$2</f>
        <v>0</v>
      </c>
      <c r="AP94" s="30" t="n">
        <f aca="false">Z94=$S$2</f>
        <v>0</v>
      </c>
      <c r="AQ94" s="30" t="n">
        <f aca="false">AB94=$S$2</f>
        <v>0</v>
      </c>
      <c r="AR94" s="31" t="n">
        <f aca="false">AND(AI94,AJ94,AK94)</f>
        <v>0</v>
      </c>
      <c r="AS94" s="31" t="n">
        <f aca="false">AND(AL94,AM94,AN94)</f>
        <v>0</v>
      </c>
      <c r="AT94" s="31" t="n">
        <f aca="false">AND(AO94,AP94,AQ94)</f>
        <v>0</v>
      </c>
      <c r="AU94" s="31" t="n">
        <f aca="false">OR(AR94,AS94,AT94)</f>
        <v>0</v>
      </c>
      <c r="AV94" s="32"/>
      <c r="AW94" s="32"/>
      <c r="AX94" s="32"/>
      <c r="AY94" s="32"/>
    </row>
    <row r="95" customFormat="false" ht="15.75" hidden="false" customHeight="true" outlineLevel="0" collapsed="false">
      <c r="A95" s="33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30" t="n">
        <f aca="false">J95=$S$2</f>
        <v>0</v>
      </c>
      <c r="AJ95" s="30" t="n">
        <f aca="false">L95=$S$2</f>
        <v>0</v>
      </c>
      <c r="AK95" s="30" t="n">
        <f aca="false">N95=$S$2</f>
        <v>0</v>
      </c>
      <c r="AL95" s="30" t="n">
        <f aca="false">Q95=$S$2</f>
        <v>0</v>
      </c>
      <c r="AM95" s="30" t="n">
        <f aca="false">S95=$S$2</f>
        <v>0</v>
      </c>
      <c r="AN95" s="30" t="n">
        <f aca="false">U95=$S$2</f>
        <v>0</v>
      </c>
      <c r="AO95" s="30" t="n">
        <f aca="false">X95=$S$2</f>
        <v>0</v>
      </c>
      <c r="AP95" s="30" t="n">
        <f aca="false">Z95=$S$2</f>
        <v>0</v>
      </c>
      <c r="AQ95" s="30" t="n">
        <f aca="false">AB95=$S$2</f>
        <v>0</v>
      </c>
      <c r="AR95" s="31" t="n">
        <f aca="false">AND(AI95,AJ95,AK95)</f>
        <v>0</v>
      </c>
      <c r="AS95" s="31" t="n">
        <f aca="false">AND(AL95,AM95,AN95)</f>
        <v>0</v>
      </c>
      <c r="AT95" s="31" t="n">
        <f aca="false">AND(AO95,AP95,AQ95)</f>
        <v>0</v>
      </c>
      <c r="AU95" s="31" t="n">
        <f aca="false">OR(AR95,AS95,AT95)</f>
        <v>0</v>
      </c>
      <c r="AV95" s="32"/>
      <c r="AW95" s="32"/>
      <c r="AX95" s="32"/>
      <c r="AY95" s="32"/>
    </row>
    <row r="96" customFormat="false" ht="15.75" hidden="false" customHeight="true" outlineLevel="0" collapsed="false">
      <c r="A96" s="33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30" t="n">
        <f aca="false">J96=$S$2</f>
        <v>0</v>
      </c>
      <c r="AJ96" s="30" t="n">
        <f aca="false">L96=$S$2</f>
        <v>0</v>
      </c>
      <c r="AK96" s="30" t="n">
        <f aca="false">N96=$S$2</f>
        <v>0</v>
      </c>
      <c r="AL96" s="30" t="n">
        <f aca="false">Q96=$S$2</f>
        <v>0</v>
      </c>
      <c r="AM96" s="30" t="n">
        <f aca="false">S96=$S$2</f>
        <v>0</v>
      </c>
      <c r="AN96" s="30" t="n">
        <f aca="false">U96=$S$2</f>
        <v>0</v>
      </c>
      <c r="AO96" s="30" t="n">
        <f aca="false">X96=$S$2</f>
        <v>0</v>
      </c>
      <c r="AP96" s="30" t="n">
        <f aca="false">Z96=$S$2</f>
        <v>0</v>
      </c>
      <c r="AQ96" s="30" t="n">
        <f aca="false">AB96=$S$2</f>
        <v>0</v>
      </c>
      <c r="AR96" s="31" t="n">
        <f aca="false">AND(AI96,AJ96,AK96)</f>
        <v>0</v>
      </c>
      <c r="AS96" s="31" t="n">
        <f aca="false">AND(AL96,AM96,AN96)</f>
        <v>0</v>
      </c>
      <c r="AT96" s="31" t="n">
        <f aca="false">AND(AO96,AP96,AQ96)</f>
        <v>0</v>
      </c>
      <c r="AU96" s="31" t="n">
        <f aca="false">OR(AR96,AS96,AT96)</f>
        <v>0</v>
      </c>
      <c r="AV96" s="32"/>
      <c r="AW96" s="32"/>
      <c r="AX96" s="32"/>
      <c r="AY96" s="32"/>
    </row>
    <row r="97" customFormat="false" ht="15.75" hidden="false" customHeight="true" outlineLevel="0" collapsed="false">
      <c r="A97" s="33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30" t="n">
        <f aca="false">J97=$S$2</f>
        <v>0</v>
      </c>
      <c r="AJ97" s="30" t="n">
        <f aca="false">L97=$S$2</f>
        <v>0</v>
      </c>
      <c r="AK97" s="30" t="n">
        <f aca="false">N97=$S$2</f>
        <v>0</v>
      </c>
      <c r="AL97" s="30" t="n">
        <f aca="false">Q97=$S$2</f>
        <v>0</v>
      </c>
      <c r="AM97" s="30" t="n">
        <f aca="false">S97=$S$2</f>
        <v>0</v>
      </c>
      <c r="AN97" s="30" t="n">
        <f aca="false">U97=$S$2</f>
        <v>0</v>
      </c>
      <c r="AO97" s="30" t="n">
        <f aca="false">X97=$S$2</f>
        <v>0</v>
      </c>
      <c r="AP97" s="30" t="n">
        <f aca="false">Z97=$S$2</f>
        <v>0</v>
      </c>
      <c r="AQ97" s="30" t="n">
        <f aca="false">AB97=$S$2</f>
        <v>0</v>
      </c>
      <c r="AR97" s="31" t="n">
        <f aca="false">AND(AI97,AJ97,AK97)</f>
        <v>0</v>
      </c>
      <c r="AS97" s="31" t="n">
        <f aca="false">AND(AL97,AM97,AN97)</f>
        <v>0</v>
      </c>
      <c r="AT97" s="31" t="n">
        <f aca="false">AND(AO97,AP97,AQ97)</f>
        <v>0</v>
      </c>
      <c r="AU97" s="31" t="n">
        <f aca="false">OR(AR97,AS97,AT97)</f>
        <v>0</v>
      </c>
      <c r="AV97" s="32"/>
      <c r="AW97" s="32"/>
      <c r="AX97" s="32"/>
      <c r="AY97" s="32"/>
    </row>
    <row r="98" customFormat="false" ht="15.75" hidden="false" customHeight="true" outlineLevel="0" collapsed="false">
      <c r="A98" s="33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30" t="n">
        <f aca="false">J98=$S$2</f>
        <v>0</v>
      </c>
      <c r="AJ98" s="30" t="n">
        <f aca="false">L98=$S$2</f>
        <v>0</v>
      </c>
      <c r="AK98" s="30" t="n">
        <f aca="false">N98=$S$2</f>
        <v>0</v>
      </c>
      <c r="AL98" s="30" t="n">
        <f aca="false">Q98=$S$2</f>
        <v>0</v>
      </c>
      <c r="AM98" s="30" t="n">
        <f aca="false">S98=$S$2</f>
        <v>0</v>
      </c>
      <c r="AN98" s="30" t="n">
        <f aca="false">U98=$S$2</f>
        <v>0</v>
      </c>
      <c r="AO98" s="30" t="n">
        <f aca="false">X98=$S$2</f>
        <v>0</v>
      </c>
      <c r="AP98" s="30" t="n">
        <f aca="false">Z98=$S$2</f>
        <v>0</v>
      </c>
      <c r="AQ98" s="30" t="n">
        <f aca="false">AB98=$S$2</f>
        <v>0</v>
      </c>
      <c r="AR98" s="31" t="n">
        <f aca="false">AND(AI98,AJ98,AK98)</f>
        <v>0</v>
      </c>
      <c r="AS98" s="31" t="n">
        <f aca="false">AND(AL98,AM98,AN98)</f>
        <v>0</v>
      </c>
      <c r="AT98" s="31" t="n">
        <f aca="false">AND(AO98,AP98,AQ98)</f>
        <v>0</v>
      </c>
      <c r="AU98" s="31" t="n">
        <f aca="false">OR(AR98,AS98,AT98)</f>
        <v>0</v>
      </c>
      <c r="AV98" s="32"/>
      <c r="AW98" s="32"/>
      <c r="AX98" s="32"/>
      <c r="AY98" s="32"/>
    </row>
    <row r="99" customFormat="false" ht="15.75" hidden="false" customHeight="true" outlineLevel="0" collapsed="false">
      <c r="A99" s="33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30" t="n">
        <f aca="false">J99=$S$2</f>
        <v>0</v>
      </c>
      <c r="AJ99" s="30" t="n">
        <f aca="false">L99=$S$2</f>
        <v>0</v>
      </c>
      <c r="AK99" s="30" t="n">
        <f aca="false">N99=$S$2</f>
        <v>0</v>
      </c>
      <c r="AL99" s="30" t="n">
        <f aca="false">Q99=$S$2</f>
        <v>0</v>
      </c>
      <c r="AM99" s="30" t="n">
        <f aca="false">S99=$S$2</f>
        <v>0</v>
      </c>
      <c r="AN99" s="30" t="n">
        <f aca="false">U99=$S$2</f>
        <v>0</v>
      </c>
      <c r="AO99" s="30" t="n">
        <f aca="false">X99=$S$2</f>
        <v>0</v>
      </c>
      <c r="AP99" s="30" t="n">
        <f aca="false">Z99=$S$2</f>
        <v>0</v>
      </c>
      <c r="AQ99" s="30" t="n">
        <f aca="false">AB99=$S$2</f>
        <v>0</v>
      </c>
      <c r="AR99" s="31" t="n">
        <f aca="false">AND(AI99,AJ99,AK99)</f>
        <v>0</v>
      </c>
      <c r="AS99" s="31" t="n">
        <f aca="false">AND(AL99,AM99,AN99)</f>
        <v>0</v>
      </c>
      <c r="AT99" s="31" t="n">
        <f aca="false">AND(AO99,AP99,AQ99)</f>
        <v>0</v>
      </c>
      <c r="AU99" s="31" t="n">
        <f aca="false">OR(AR99,AS99,AT99)</f>
        <v>0</v>
      </c>
      <c r="AV99" s="32"/>
      <c r="AW99" s="32"/>
      <c r="AX99" s="32"/>
      <c r="AY99" s="32"/>
    </row>
    <row r="100" customFormat="false" ht="15.75" hidden="false" customHeight="true" outlineLevel="0" collapsed="false">
      <c r="A100" s="33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30" t="n">
        <f aca="false">J100=$S$2</f>
        <v>0</v>
      </c>
      <c r="AJ100" s="30" t="n">
        <f aca="false">L100=$S$2</f>
        <v>0</v>
      </c>
      <c r="AK100" s="30" t="n">
        <f aca="false">N100=$S$2</f>
        <v>0</v>
      </c>
      <c r="AL100" s="30" t="n">
        <f aca="false">Q100=$S$2</f>
        <v>0</v>
      </c>
      <c r="AM100" s="30" t="n">
        <f aca="false">S100=$S$2</f>
        <v>0</v>
      </c>
      <c r="AN100" s="30" t="n">
        <f aca="false">U100=$S$2</f>
        <v>0</v>
      </c>
      <c r="AO100" s="30" t="n">
        <f aca="false">X100=$S$2</f>
        <v>0</v>
      </c>
      <c r="AP100" s="30" t="n">
        <f aca="false">Z100=$S$2</f>
        <v>0</v>
      </c>
      <c r="AQ100" s="30" t="n">
        <f aca="false">AB100=$S$2</f>
        <v>0</v>
      </c>
      <c r="AR100" s="31" t="n">
        <f aca="false">AND(AI100,AJ100,AK100)</f>
        <v>0</v>
      </c>
      <c r="AS100" s="31" t="n">
        <f aca="false">AND(AL100,AM100,AN100)</f>
        <v>0</v>
      </c>
      <c r="AT100" s="31" t="n">
        <f aca="false">AND(AO100,AP100,AQ100)</f>
        <v>0</v>
      </c>
      <c r="AU100" s="31" t="n">
        <f aca="false">OR(AR100,AS100,AT100)</f>
        <v>0</v>
      </c>
      <c r="AV100" s="32"/>
      <c r="AW100" s="32"/>
      <c r="AX100" s="32"/>
      <c r="AY100" s="32"/>
    </row>
    <row r="101" customFormat="false" ht="15.75" hidden="false" customHeight="true" outlineLevel="0" collapsed="false">
      <c r="A101" s="33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30" t="n">
        <f aca="false">J101=$S$2</f>
        <v>0</v>
      </c>
      <c r="AJ101" s="30" t="n">
        <f aca="false">L101=$S$2</f>
        <v>0</v>
      </c>
      <c r="AK101" s="30" t="n">
        <f aca="false">N101=$S$2</f>
        <v>0</v>
      </c>
      <c r="AL101" s="30" t="n">
        <f aca="false">Q101=$S$2</f>
        <v>0</v>
      </c>
      <c r="AM101" s="30" t="n">
        <f aca="false">S101=$S$2</f>
        <v>0</v>
      </c>
      <c r="AN101" s="30" t="n">
        <f aca="false">U101=$S$2</f>
        <v>0</v>
      </c>
      <c r="AO101" s="30" t="n">
        <f aca="false">X101=$S$2</f>
        <v>0</v>
      </c>
      <c r="AP101" s="30" t="n">
        <f aca="false">Z101=$S$2</f>
        <v>0</v>
      </c>
      <c r="AQ101" s="30" t="n">
        <f aca="false">AB101=$S$2</f>
        <v>0</v>
      </c>
      <c r="AR101" s="31" t="n">
        <f aca="false">AND(AI101,AJ101,AK101)</f>
        <v>0</v>
      </c>
      <c r="AS101" s="31" t="n">
        <f aca="false">AND(AL101,AM101,AN101)</f>
        <v>0</v>
      </c>
      <c r="AT101" s="31" t="n">
        <f aca="false">AND(AO101,AP101,AQ101)</f>
        <v>0</v>
      </c>
      <c r="AU101" s="31" t="n">
        <f aca="false">OR(AR101,AS101,AT101)</f>
        <v>0</v>
      </c>
      <c r="AV101" s="32"/>
      <c r="AW101" s="32"/>
      <c r="AX101" s="32"/>
      <c r="AY101" s="32"/>
    </row>
    <row r="102" customFormat="false" ht="15.75" hidden="false" customHeight="true" outlineLevel="0" collapsed="false">
      <c r="A102" s="33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30" t="n">
        <f aca="false">J102=$S$2</f>
        <v>0</v>
      </c>
      <c r="AJ102" s="30" t="n">
        <f aca="false">L102=$S$2</f>
        <v>0</v>
      </c>
      <c r="AK102" s="30" t="n">
        <f aca="false">N102=$S$2</f>
        <v>0</v>
      </c>
      <c r="AL102" s="30" t="n">
        <f aca="false">Q102=$S$2</f>
        <v>0</v>
      </c>
      <c r="AM102" s="30" t="n">
        <f aca="false">S102=$S$2</f>
        <v>0</v>
      </c>
      <c r="AN102" s="30" t="n">
        <f aca="false">U102=$S$2</f>
        <v>0</v>
      </c>
      <c r="AO102" s="30" t="n">
        <f aca="false">X102=$S$2</f>
        <v>0</v>
      </c>
      <c r="AP102" s="30" t="n">
        <f aca="false">Z102=$S$2</f>
        <v>0</v>
      </c>
      <c r="AQ102" s="30" t="n">
        <f aca="false">AB102=$S$2</f>
        <v>0</v>
      </c>
      <c r="AR102" s="31" t="n">
        <f aca="false">AND(AI102,AJ102,AK102)</f>
        <v>0</v>
      </c>
      <c r="AS102" s="31" t="n">
        <f aca="false">AND(AL102,AM102,AN102)</f>
        <v>0</v>
      </c>
      <c r="AT102" s="31" t="n">
        <f aca="false">AND(AO102,AP102,AQ102)</f>
        <v>0</v>
      </c>
      <c r="AU102" s="31" t="n">
        <f aca="false">OR(AR102,AS102,AT102)</f>
        <v>0</v>
      </c>
      <c r="AV102" s="32"/>
      <c r="AW102" s="32"/>
      <c r="AX102" s="32"/>
      <c r="AY102" s="32"/>
    </row>
    <row r="103" customFormat="false" ht="15.75" hidden="false" customHeight="true" outlineLevel="0" collapsed="false">
      <c r="A103" s="33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30" t="n">
        <f aca="false">J103=$S$2</f>
        <v>0</v>
      </c>
      <c r="AJ103" s="30" t="n">
        <f aca="false">L103=$S$2</f>
        <v>0</v>
      </c>
      <c r="AK103" s="30" t="n">
        <f aca="false">N103=$S$2</f>
        <v>0</v>
      </c>
      <c r="AL103" s="30" t="n">
        <f aca="false">Q103=$S$2</f>
        <v>0</v>
      </c>
      <c r="AM103" s="30" t="n">
        <f aca="false">S103=$S$2</f>
        <v>0</v>
      </c>
      <c r="AN103" s="30" t="n">
        <f aca="false">U103=$S$2</f>
        <v>0</v>
      </c>
      <c r="AO103" s="30" t="n">
        <f aca="false">X103=$S$2</f>
        <v>0</v>
      </c>
      <c r="AP103" s="30" t="n">
        <f aca="false">Z103=$S$2</f>
        <v>0</v>
      </c>
      <c r="AQ103" s="30" t="n">
        <f aca="false">AB103=$S$2</f>
        <v>0</v>
      </c>
      <c r="AR103" s="31" t="n">
        <f aca="false">AND(AI103,AJ103,AK103)</f>
        <v>0</v>
      </c>
      <c r="AS103" s="31" t="n">
        <f aca="false">AND(AL103,AM103,AN103)</f>
        <v>0</v>
      </c>
      <c r="AT103" s="31" t="n">
        <f aca="false">AND(AO103,AP103,AQ103)</f>
        <v>0</v>
      </c>
      <c r="AU103" s="31" t="n">
        <f aca="false">OR(AR103,AS103,AT103)</f>
        <v>0</v>
      </c>
      <c r="AV103" s="32"/>
      <c r="AW103" s="32"/>
      <c r="AX103" s="32"/>
      <c r="AY103" s="32"/>
    </row>
    <row r="104" customFormat="false" ht="15.75" hidden="false" customHeight="true" outlineLevel="0" collapsed="false">
      <c r="A104" s="33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30" t="n">
        <f aca="false">J104=$S$2</f>
        <v>0</v>
      </c>
      <c r="AJ104" s="30" t="n">
        <f aca="false">L104=$S$2</f>
        <v>0</v>
      </c>
      <c r="AK104" s="30" t="n">
        <f aca="false">N104=$S$2</f>
        <v>0</v>
      </c>
      <c r="AL104" s="30" t="n">
        <f aca="false">Q104=$S$2</f>
        <v>0</v>
      </c>
      <c r="AM104" s="30" t="n">
        <f aca="false">S104=$S$2</f>
        <v>0</v>
      </c>
      <c r="AN104" s="30" t="n">
        <f aca="false">U104=$S$2</f>
        <v>0</v>
      </c>
      <c r="AO104" s="30" t="n">
        <f aca="false">X104=$S$2</f>
        <v>0</v>
      </c>
      <c r="AP104" s="30" t="n">
        <f aca="false">Z104=$S$2</f>
        <v>0</v>
      </c>
      <c r="AQ104" s="30" t="n">
        <f aca="false">AB104=$S$2</f>
        <v>0</v>
      </c>
      <c r="AR104" s="31" t="n">
        <f aca="false">AND(AI104,AJ104,AK104)</f>
        <v>0</v>
      </c>
      <c r="AS104" s="31" t="n">
        <f aca="false">AND(AL104,AM104,AN104)</f>
        <v>0</v>
      </c>
      <c r="AT104" s="31" t="n">
        <f aca="false">AND(AO104,AP104,AQ104)</f>
        <v>0</v>
      </c>
      <c r="AU104" s="31" t="n">
        <f aca="false">OR(AR104,AS104,AT104)</f>
        <v>0</v>
      </c>
      <c r="AV104" s="32"/>
      <c r="AW104" s="32"/>
      <c r="AX104" s="32"/>
      <c r="AY104" s="32"/>
    </row>
    <row r="105" customFormat="false" ht="15.75" hidden="false" customHeight="true" outlineLevel="0" collapsed="false">
      <c r="A105" s="1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</row>
    <row r="106" customFormat="false" ht="15.75" hidden="false" customHeight="true" outlineLevel="0" collapsed="false">
      <c r="A106" s="1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</row>
    <row r="107" customFormat="false" ht="15.75" hidden="false" customHeight="true" outlineLevel="0" collapsed="false">
      <c r="A107" s="1"/>
      <c r="B107" s="1"/>
      <c r="F107" s="64"/>
      <c r="G107" s="64"/>
      <c r="H107" s="6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6"/>
    </row>
    <row r="108" customFormat="false" ht="15.75" hidden="false" customHeight="true" outlineLevel="0" collapsed="false">
      <c r="A108" s="1"/>
      <c r="B108" s="1"/>
      <c r="F108" s="64"/>
      <c r="G108" s="64"/>
      <c r="H108" s="6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6"/>
    </row>
    <row r="109" customFormat="false" ht="15.75" hidden="false" customHeight="true" outlineLevel="0" collapsed="false">
      <c r="A109" s="1"/>
      <c r="B109" s="1"/>
      <c r="F109" s="64"/>
      <c r="G109" s="64"/>
      <c r="H109" s="6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6"/>
    </row>
    <row r="110" customFormat="false" ht="15.75" hidden="false" customHeight="true" outlineLevel="0" collapsed="false">
      <c r="A110" s="1"/>
      <c r="B110" s="1"/>
      <c r="F110" s="64"/>
      <c r="G110" s="64"/>
      <c r="H110" s="6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6"/>
    </row>
    <row r="111" customFormat="false" ht="15.75" hidden="false" customHeight="true" outlineLevel="0" collapsed="false">
      <c r="A111" s="1"/>
      <c r="B111" s="1"/>
      <c r="F111" s="64"/>
      <c r="G111" s="64"/>
      <c r="H111" s="6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6"/>
    </row>
    <row r="112" customFormat="false" ht="15.75" hidden="false" customHeight="true" outlineLevel="0" collapsed="false">
      <c r="A112" s="1"/>
      <c r="B112" s="1"/>
      <c r="F112" s="64"/>
      <c r="G112" s="64"/>
      <c r="H112" s="6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6"/>
    </row>
    <row r="113" customFormat="false" ht="15.75" hidden="false" customHeight="true" outlineLevel="0" collapsed="false">
      <c r="A113" s="1"/>
      <c r="B113" s="1"/>
      <c r="F113" s="64"/>
      <c r="G113" s="64"/>
      <c r="H113" s="6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6"/>
    </row>
    <row r="114" customFormat="false" ht="15.75" hidden="false" customHeight="true" outlineLevel="0" collapsed="false">
      <c r="A114" s="1"/>
      <c r="B114" s="1"/>
      <c r="F114" s="64"/>
      <c r="G114" s="64"/>
      <c r="H114" s="6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6"/>
    </row>
    <row r="115" customFormat="false" ht="15.75" hidden="false" customHeight="true" outlineLevel="0" collapsed="false">
      <c r="A115" s="1"/>
      <c r="B115" s="1"/>
      <c r="F115" s="64"/>
      <c r="G115" s="64"/>
      <c r="H115" s="6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6"/>
    </row>
    <row r="116" customFormat="false" ht="15.75" hidden="false" customHeight="true" outlineLevel="0" collapsed="false">
      <c r="A116" s="1"/>
      <c r="B116" s="1"/>
      <c r="F116" s="64"/>
      <c r="G116" s="64"/>
      <c r="H116" s="6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6"/>
    </row>
    <row r="117" customFormat="false" ht="15.75" hidden="false" customHeight="true" outlineLevel="0" collapsed="false">
      <c r="A117" s="1"/>
      <c r="B117" s="1"/>
      <c r="F117" s="64"/>
      <c r="G117" s="64"/>
      <c r="H117" s="6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6"/>
    </row>
    <row r="118" customFormat="false" ht="15.75" hidden="false" customHeight="true" outlineLevel="0" collapsed="false">
      <c r="A118" s="1"/>
      <c r="B118" s="1"/>
      <c r="F118" s="64"/>
      <c r="G118" s="64"/>
      <c r="H118" s="6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6"/>
    </row>
    <row r="119" customFormat="false" ht="15.75" hidden="false" customHeight="true" outlineLevel="0" collapsed="false">
      <c r="A119" s="1"/>
      <c r="B119" s="1"/>
      <c r="F119" s="64"/>
      <c r="G119" s="64"/>
      <c r="H119" s="6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6"/>
    </row>
    <row r="120" customFormat="false" ht="15.75" hidden="false" customHeight="true" outlineLevel="0" collapsed="false">
      <c r="A120" s="1"/>
      <c r="B120" s="1"/>
      <c r="F120" s="64"/>
      <c r="G120" s="64"/>
      <c r="H120" s="6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6"/>
    </row>
    <row r="121" customFormat="false" ht="15.75" hidden="false" customHeight="true" outlineLevel="0" collapsed="false">
      <c r="A121" s="1"/>
      <c r="B121" s="1"/>
      <c r="F121" s="64"/>
      <c r="G121" s="64"/>
      <c r="H121" s="6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6"/>
    </row>
    <row r="122" customFormat="false" ht="15.75" hidden="false" customHeight="true" outlineLevel="0" collapsed="false">
      <c r="A122" s="1"/>
      <c r="B122" s="1"/>
      <c r="F122" s="64"/>
      <c r="G122" s="64"/>
      <c r="H122" s="6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6"/>
    </row>
    <row r="123" customFormat="false" ht="15.75" hidden="false" customHeight="true" outlineLevel="0" collapsed="false">
      <c r="A123" s="1"/>
      <c r="B123" s="1"/>
      <c r="F123" s="64"/>
      <c r="G123" s="64"/>
      <c r="H123" s="6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6"/>
    </row>
    <row r="124" customFormat="false" ht="15.75" hidden="false" customHeight="true" outlineLevel="0" collapsed="false">
      <c r="A124" s="1"/>
      <c r="B124" s="1"/>
      <c r="F124" s="64"/>
      <c r="G124" s="64"/>
      <c r="H124" s="6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6"/>
    </row>
    <row r="125" customFormat="false" ht="15.75" hidden="false" customHeight="true" outlineLevel="0" collapsed="false">
      <c r="A125" s="1"/>
      <c r="B125" s="1"/>
      <c r="F125" s="64"/>
      <c r="G125" s="64"/>
      <c r="H125" s="6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6"/>
    </row>
    <row r="126" customFormat="false" ht="15.75" hidden="false" customHeight="true" outlineLevel="0" collapsed="false">
      <c r="A126" s="1"/>
      <c r="B126" s="1"/>
      <c r="F126" s="64"/>
      <c r="G126" s="64"/>
      <c r="H126" s="6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6"/>
    </row>
    <row r="127" customFormat="false" ht="15.75" hidden="false" customHeight="true" outlineLevel="0" collapsed="false">
      <c r="A127" s="1"/>
      <c r="B127" s="1"/>
      <c r="F127" s="64"/>
      <c r="G127" s="64"/>
      <c r="H127" s="6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6"/>
    </row>
    <row r="128" customFormat="false" ht="15.75" hidden="false" customHeight="true" outlineLevel="0" collapsed="false">
      <c r="A128" s="1"/>
      <c r="B128" s="1"/>
      <c r="F128" s="64"/>
      <c r="G128" s="64"/>
      <c r="H128" s="6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6"/>
    </row>
    <row r="129" customFormat="false" ht="15.75" hidden="false" customHeight="true" outlineLevel="0" collapsed="false">
      <c r="A129" s="1"/>
      <c r="B129" s="1"/>
      <c r="F129" s="64"/>
      <c r="G129" s="64"/>
      <c r="H129" s="6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6"/>
    </row>
    <row r="130" customFormat="false" ht="15.75" hidden="false" customHeight="true" outlineLevel="0" collapsed="false">
      <c r="A130" s="1"/>
      <c r="B130" s="1"/>
      <c r="F130" s="64"/>
      <c r="G130" s="64"/>
      <c r="H130" s="6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6"/>
    </row>
    <row r="131" customFormat="false" ht="15.75" hidden="false" customHeight="true" outlineLevel="0" collapsed="false">
      <c r="A131" s="1"/>
      <c r="B131" s="1"/>
      <c r="F131" s="64"/>
      <c r="G131" s="64"/>
      <c r="H131" s="6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6"/>
    </row>
    <row r="132" customFormat="false" ht="15.75" hidden="false" customHeight="true" outlineLevel="0" collapsed="false">
      <c r="A132" s="1"/>
      <c r="B132" s="1"/>
      <c r="F132" s="64"/>
      <c r="G132" s="64"/>
      <c r="H132" s="6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6"/>
    </row>
    <row r="133" customFormat="false" ht="15.75" hidden="false" customHeight="true" outlineLevel="0" collapsed="false">
      <c r="A133" s="1"/>
      <c r="B133" s="1"/>
      <c r="F133" s="64"/>
      <c r="G133" s="64"/>
      <c r="H133" s="6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6"/>
    </row>
    <row r="134" customFormat="false" ht="15.75" hidden="false" customHeight="true" outlineLevel="0" collapsed="false">
      <c r="A134" s="1"/>
      <c r="B134" s="1"/>
      <c r="F134" s="64"/>
      <c r="G134" s="64"/>
      <c r="H134" s="6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6"/>
    </row>
    <row r="135" customFormat="false" ht="15.75" hidden="false" customHeight="true" outlineLevel="0" collapsed="false">
      <c r="A135" s="1"/>
      <c r="B135" s="1"/>
      <c r="F135" s="64"/>
      <c r="G135" s="64"/>
      <c r="H135" s="6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6"/>
    </row>
    <row r="136" customFormat="false" ht="15.75" hidden="false" customHeight="true" outlineLevel="0" collapsed="false">
      <c r="A136" s="1"/>
      <c r="B136" s="1"/>
      <c r="F136" s="64"/>
      <c r="G136" s="64"/>
      <c r="H136" s="6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6"/>
    </row>
    <row r="137" customFormat="false" ht="15.75" hidden="false" customHeight="true" outlineLevel="0" collapsed="false">
      <c r="A137" s="1"/>
      <c r="B137" s="1"/>
      <c r="F137" s="64"/>
      <c r="G137" s="64"/>
      <c r="H137" s="6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6"/>
    </row>
    <row r="138" customFormat="false" ht="15.75" hidden="false" customHeight="true" outlineLevel="0" collapsed="false">
      <c r="A138" s="1"/>
      <c r="B138" s="1"/>
      <c r="F138" s="64"/>
      <c r="G138" s="64"/>
      <c r="H138" s="6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6"/>
    </row>
    <row r="139" customFormat="false" ht="15.75" hidden="false" customHeight="true" outlineLevel="0" collapsed="false">
      <c r="A139" s="1"/>
      <c r="B139" s="1"/>
      <c r="F139" s="64"/>
      <c r="G139" s="64"/>
      <c r="H139" s="6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6"/>
    </row>
    <row r="140" customFormat="false" ht="15.75" hidden="false" customHeight="true" outlineLevel="0" collapsed="false">
      <c r="A140" s="1"/>
      <c r="B140" s="1"/>
      <c r="F140" s="64"/>
      <c r="G140" s="64"/>
      <c r="H140" s="6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6"/>
    </row>
    <row r="141" customFormat="false" ht="15.75" hidden="false" customHeight="true" outlineLevel="0" collapsed="false">
      <c r="A141" s="1"/>
      <c r="B141" s="1"/>
      <c r="F141" s="64"/>
      <c r="G141" s="64"/>
      <c r="H141" s="6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6"/>
    </row>
    <row r="142" customFormat="false" ht="15.75" hidden="false" customHeight="true" outlineLevel="0" collapsed="false">
      <c r="A142" s="1"/>
      <c r="B142" s="1"/>
      <c r="F142" s="64"/>
      <c r="G142" s="64"/>
      <c r="H142" s="6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6"/>
    </row>
    <row r="143" customFormat="false" ht="15.75" hidden="false" customHeight="true" outlineLevel="0" collapsed="false">
      <c r="A143" s="1"/>
      <c r="B143" s="1"/>
      <c r="F143" s="64"/>
      <c r="G143" s="64"/>
      <c r="H143" s="6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6"/>
    </row>
    <row r="144" customFormat="false" ht="15.75" hidden="false" customHeight="true" outlineLevel="0" collapsed="false">
      <c r="A144" s="1"/>
      <c r="B144" s="1"/>
      <c r="F144" s="64"/>
      <c r="G144" s="64"/>
      <c r="H144" s="6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6"/>
    </row>
    <row r="145" customFormat="false" ht="15.75" hidden="false" customHeight="true" outlineLevel="0" collapsed="false">
      <c r="A145" s="1"/>
      <c r="B145" s="1"/>
      <c r="F145" s="64"/>
      <c r="G145" s="64"/>
      <c r="H145" s="6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6"/>
    </row>
    <row r="146" customFormat="false" ht="15.75" hidden="false" customHeight="true" outlineLevel="0" collapsed="false">
      <c r="A146" s="1"/>
      <c r="B146" s="1"/>
      <c r="F146" s="64"/>
      <c r="G146" s="64"/>
      <c r="H146" s="6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6"/>
    </row>
    <row r="147" customFormat="false" ht="15.75" hidden="false" customHeight="true" outlineLevel="0" collapsed="false">
      <c r="A147" s="1"/>
      <c r="B147" s="1"/>
      <c r="F147" s="64"/>
      <c r="G147" s="64"/>
      <c r="H147" s="6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6"/>
    </row>
    <row r="148" customFormat="false" ht="15.75" hidden="false" customHeight="true" outlineLevel="0" collapsed="false">
      <c r="A148" s="1"/>
      <c r="B148" s="1"/>
      <c r="F148" s="64"/>
      <c r="G148" s="64"/>
      <c r="H148" s="6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6"/>
    </row>
    <row r="149" customFormat="false" ht="15.75" hidden="false" customHeight="true" outlineLevel="0" collapsed="false">
      <c r="A149" s="1"/>
      <c r="B149" s="1"/>
      <c r="F149" s="64"/>
      <c r="G149" s="64"/>
      <c r="H149" s="6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6"/>
    </row>
    <row r="150" customFormat="false" ht="15.75" hidden="false" customHeight="true" outlineLevel="0" collapsed="false">
      <c r="A150" s="1"/>
      <c r="B150" s="1"/>
      <c r="F150" s="64"/>
      <c r="G150" s="64"/>
      <c r="H150" s="6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6"/>
    </row>
    <row r="151" customFormat="false" ht="15.75" hidden="false" customHeight="true" outlineLevel="0" collapsed="false">
      <c r="A151" s="1"/>
      <c r="B151" s="1"/>
      <c r="F151" s="64"/>
      <c r="G151" s="64"/>
      <c r="H151" s="6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6"/>
    </row>
    <row r="152" customFormat="false" ht="15.75" hidden="false" customHeight="true" outlineLevel="0" collapsed="false">
      <c r="A152" s="1"/>
      <c r="B152" s="1"/>
      <c r="F152" s="64"/>
      <c r="G152" s="64"/>
      <c r="H152" s="6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6"/>
    </row>
    <row r="153" customFormat="false" ht="15.75" hidden="false" customHeight="true" outlineLevel="0" collapsed="false">
      <c r="A153" s="1"/>
      <c r="B153" s="1"/>
      <c r="F153" s="64"/>
      <c r="G153" s="64"/>
      <c r="H153" s="6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6"/>
    </row>
    <row r="154" customFormat="false" ht="15.75" hidden="false" customHeight="true" outlineLevel="0" collapsed="false">
      <c r="A154" s="1"/>
      <c r="B154" s="1"/>
      <c r="F154" s="64"/>
      <c r="G154" s="64"/>
      <c r="H154" s="6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6"/>
    </row>
    <row r="155" customFormat="false" ht="15.75" hidden="false" customHeight="true" outlineLevel="0" collapsed="false">
      <c r="A155" s="1"/>
      <c r="B155" s="1"/>
      <c r="F155" s="64"/>
      <c r="G155" s="64"/>
      <c r="H155" s="6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6"/>
    </row>
    <row r="156" customFormat="false" ht="15.75" hidden="false" customHeight="true" outlineLevel="0" collapsed="false">
      <c r="A156" s="1"/>
      <c r="B156" s="1"/>
      <c r="F156" s="64"/>
      <c r="G156" s="64"/>
      <c r="H156" s="6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6"/>
    </row>
    <row r="157" customFormat="false" ht="15.75" hidden="false" customHeight="true" outlineLevel="0" collapsed="false">
      <c r="A157" s="1"/>
      <c r="B157" s="1"/>
      <c r="F157" s="64"/>
      <c r="G157" s="64"/>
      <c r="H157" s="6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6"/>
    </row>
    <row r="158" customFormat="false" ht="15.75" hidden="false" customHeight="true" outlineLevel="0" collapsed="false">
      <c r="A158" s="1"/>
      <c r="B158" s="1"/>
      <c r="F158" s="64"/>
      <c r="G158" s="64"/>
      <c r="H158" s="6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6"/>
    </row>
    <row r="159" customFormat="false" ht="15.75" hidden="false" customHeight="true" outlineLevel="0" collapsed="false">
      <c r="A159" s="1"/>
      <c r="B159" s="1"/>
      <c r="F159" s="64"/>
      <c r="G159" s="64"/>
      <c r="H159" s="6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6"/>
    </row>
    <row r="160" customFormat="false" ht="15.75" hidden="false" customHeight="true" outlineLevel="0" collapsed="false">
      <c r="A160" s="1"/>
      <c r="B160" s="1"/>
      <c r="F160" s="64"/>
      <c r="G160" s="64"/>
      <c r="H160" s="6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6"/>
    </row>
    <row r="161" customFormat="false" ht="15.75" hidden="false" customHeight="true" outlineLevel="0" collapsed="false">
      <c r="A161" s="1"/>
      <c r="B161" s="1"/>
      <c r="F161" s="64"/>
      <c r="G161" s="64"/>
      <c r="H161" s="6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6"/>
    </row>
    <row r="162" customFormat="false" ht="15.75" hidden="false" customHeight="true" outlineLevel="0" collapsed="false">
      <c r="A162" s="1"/>
      <c r="B162" s="1"/>
      <c r="F162" s="64"/>
      <c r="G162" s="64"/>
      <c r="H162" s="6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6"/>
    </row>
    <row r="163" customFormat="false" ht="15.75" hidden="false" customHeight="true" outlineLevel="0" collapsed="false">
      <c r="A163" s="1"/>
      <c r="B163" s="1"/>
      <c r="F163" s="64"/>
      <c r="G163" s="64"/>
      <c r="H163" s="6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6"/>
    </row>
    <row r="164" customFormat="false" ht="15.75" hidden="false" customHeight="true" outlineLevel="0" collapsed="false">
      <c r="A164" s="1"/>
      <c r="B164" s="1"/>
      <c r="F164" s="64"/>
      <c r="G164" s="64"/>
      <c r="H164" s="6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6"/>
    </row>
    <row r="165" customFormat="false" ht="15.75" hidden="false" customHeight="true" outlineLevel="0" collapsed="false">
      <c r="A165" s="1"/>
      <c r="B165" s="1"/>
      <c r="F165" s="64"/>
      <c r="G165" s="64"/>
      <c r="H165" s="6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6"/>
    </row>
    <row r="166" customFormat="false" ht="15.75" hidden="false" customHeight="true" outlineLevel="0" collapsed="false">
      <c r="A166" s="1"/>
      <c r="B166" s="1"/>
      <c r="F166" s="64"/>
      <c r="G166" s="64"/>
      <c r="H166" s="6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6"/>
    </row>
    <row r="167" customFormat="false" ht="15.75" hidden="false" customHeight="true" outlineLevel="0" collapsed="false">
      <c r="A167" s="1"/>
      <c r="B167" s="1"/>
      <c r="F167" s="64"/>
      <c r="G167" s="64"/>
      <c r="H167" s="6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6"/>
    </row>
    <row r="168" customFormat="false" ht="15.75" hidden="false" customHeight="true" outlineLevel="0" collapsed="false">
      <c r="A168" s="1"/>
      <c r="B168" s="1"/>
      <c r="F168" s="64"/>
      <c r="G168" s="64"/>
      <c r="H168" s="6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6"/>
    </row>
    <row r="169" customFormat="false" ht="15.75" hidden="false" customHeight="true" outlineLevel="0" collapsed="false">
      <c r="A169" s="1"/>
      <c r="B169" s="1"/>
      <c r="F169" s="64"/>
      <c r="G169" s="64"/>
      <c r="H169" s="6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6"/>
    </row>
    <row r="170" customFormat="false" ht="15.75" hidden="false" customHeight="true" outlineLevel="0" collapsed="false">
      <c r="A170" s="1"/>
      <c r="B170" s="1"/>
      <c r="F170" s="64"/>
      <c r="G170" s="64"/>
      <c r="H170" s="6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6"/>
    </row>
    <row r="171" customFormat="false" ht="15.75" hidden="false" customHeight="true" outlineLevel="0" collapsed="false">
      <c r="A171" s="1"/>
      <c r="B171" s="1"/>
      <c r="F171" s="64"/>
      <c r="G171" s="64"/>
      <c r="H171" s="6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6"/>
    </row>
    <row r="172" customFormat="false" ht="15.75" hidden="false" customHeight="true" outlineLevel="0" collapsed="false">
      <c r="A172" s="1"/>
      <c r="B172" s="1"/>
      <c r="F172" s="64"/>
      <c r="G172" s="64"/>
      <c r="H172" s="6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6"/>
    </row>
    <row r="173" customFormat="false" ht="15.75" hidden="false" customHeight="true" outlineLevel="0" collapsed="false">
      <c r="A173" s="1"/>
      <c r="B173" s="1"/>
      <c r="F173" s="64"/>
      <c r="G173" s="64"/>
      <c r="H173" s="6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6"/>
    </row>
    <row r="174" customFormat="false" ht="15.75" hidden="false" customHeight="true" outlineLevel="0" collapsed="false">
      <c r="A174" s="1"/>
      <c r="B174" s="1"/>
      <c r="F174" s="64"/>
      <c r="G174" s="64"/>
      <c r="H174" s="6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6"/>
    </row>
    <row r="175" customFormat="false" ht="15.75" hidden="false" customHeight="true" outlineLevel="0" collapsed="false">
      <c r="A175" s="1"/>
      <c r="B175" s="1"/>
      <c r="F175" s="64"/>
      <c r="G175" s="64"/>
      <c r="H175" s="6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6"/>
    </row>
    <row r="176" customFormat="false" ht="15.75" hidden="false" customHeight="true" outlineLevel="0" collapsed="false">
      <c r="A176" s="1"/>
      <c r="B176" s="1"/>
      <c r="F176" s="64"/>
      <c r="G176" s="64"/>
      <c r="H176" s="6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6"/>
    </row>
    <row r="177" customFormat="false" ht="15.75" hidden="false" customHeight="true" outlineLevel="0" collapsed="false">
      <c r="A177" s="1"/>
      <c r="B177" s="1"/>
      <c r="F177" s="64"/>
      <c r="G177" s="64"/>
      <c r="H177" s="6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6"/>
    </row>
    <row r="178" customFormat="false" ht="15.75" hidden="false" customHeight="true" outlineLevel="0" collapsed="false">
      <c r="A178" s="1"/>
      <c r="B178" s="1"/>
      <c r="F178" s="64"/>
      <c r="G178" s="64"/>
      <c r="H178" s="6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6"/>
    </row>
    <row r="179" customFormat="false" ht="15.75" hidden="false" customHeight="true" outlineLevel="0" collapsed="false">
      <c r="A179" s="1"/>
      <c r="B179" s="1"/>
      <c r="F179" s="64"/>
      <c r="G179" s="64"/>
      <c r="H179" s="6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6"/>
    </row>
    <row r="180" customFormat="false" ht="15.75" hidden="false" customHeight="true" outlineLevel="0" collapsed="false">
      <c r="A180" s="1"/>
      <c r="B180" s="1"/>
      <c r="F180" s="64"/>
      <c r="G180" s="64"/>
      <c r="H180" s="6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6"/>
    </row>
    <row r="181" customFormat="false" ht="15.75" hidden="false" customHeight="true" outlineLevel="0" collapsed="false">
      <c r="A181" s="1"/>
      <c r="B181" s="1"/>
      <c r="F181" s="64"/>
      <c r="G181" s="64"/>
      <c r="H181" s="6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6"/>
    </row>
    <row r="182" customFormat="false" ht="15.75" hidden="false" customHeight="true" outlineLevel="0" collapsed="false">
      <c r="A182" s="1"/>
      <c r="B182" s="1"/>
      <c r="F182" s="64"/>
      <c r="G182" s="64"/>
      <c r="H182" s="6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6"/>
    </row>
    <row r="183" customFormat="false" ht="15.75" hidden="false" customHeight="true" outlineLevel="0" collapsed="false">
      <c r="A183" s="1"/>
      <c r="B183" s="1"/>
      <c r="F183" s="64"/>
      <c r="G183" s="64"/>
      <c r="H183" s="6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6"/>
    </row>
    <row r="184" customFormat="false" ht="15.75" hidden="false" customHeight="true" outlineLevel="0" collapsed="false">
      <c r="A184" s="1"/>
      <c r="B184" s="1"/>
      <c r="F184" s="64"/>
      <c r="G184" s="64"/>
      <c r="H184" s="6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6"/>
    </row>
    <row r="185" customFormat="false" ht="15.75" hidden="false" customHeight="true" outlineLevel="0" collapsed="false">
      <c r="A185" s="1"/>
      <c r="B185" s="1"/>
      <c r="F185" s="64"/>
      <c r="G185" s="64"/>
      <c r="H185" s="6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6"/>
    </row>
    <row r="186" customFormat="false" ht="15.75" hidden="false" customHeight="true" outlineLevel="0" collapsed="false">
      <c r="A186" s="1"/>
      <c r="B186" s="1"/>
      <c r="F186" s="64"/>
      <c r="G186" s="64"/>
      <c r="H186" s="6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6"/>
    </row>
    <row r="187" customFormat="false" ht="15.75" hidden="false" customHeight="true" outlineLevel="0" collapsed="false">
      <c r="A187" s="1"/>
      <c r="B187" s="1"/>
      <c r="F187" s="64"/>
      <c r="G187" s="64"/>
      <c r="H187" s="6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6"/>
    </row>
    <row r="188" customFormat="false" ht="15.75" hidden="false" customHeight="true" outlineLevel="0" collapsed="false">
      <c r="A188" s="1"/>
      <c r="B188" s="1"/>
      <c r="F188" s="64"/>
      <c r="G188" s="64"/>
      <c r="H188" s="6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6"/>
    </row>
    <row r="189" customFormat="false" ht="15.75" hidden="false" customHeight="true" outlineLevel="0" collapsed="false">
      <c r="A189" s="1"/>
      <c r="B189" s="1"/>
      <c r="F189" s="64"/>
      <c r="G189" s="64"/>
      <c r="H189" s="6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6"/>
    </row>
    <row r="190" customFormat="false" ht="15.75" hidden="false" customHeight="true" outlineLevel="0" collapsed="false">
      <c r="A190" s="1"/>
      <c r="B190" s="1"/>
      <c r="F190" s="64"/>
      <c r="G190" s="64"/>
      <c r="H190" s="6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6"/>
    </row>
    <row r="191" customFormat="false" ht="15.75" hidden="false" customHeight="true" outlineLevel="0" collapsed="false">
      <c r="A191" s="1"/>
      <c r="B191" s="1"/>
      <c r="F191" s="64"/>
      <c r="G191" s="64"/>
      <c r="H191" s="6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6"/>
    </row>
    <row r="192" customFormat="false" ht="15.75" hidden="false" customHeight="true" outlineLevel="0" collapsed="false">
      <c r="A192" s="1"/>
      <c r="B192" s="1"/>
      <c r="F192" s="64"/>
      <c r="G192" s="64"/>
      <c r="H192" s="6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6"/>
    </row>
    <row r="193" customFormat="false" ht="15.75" hidden="false" customHeight="true" outlineLevel="0" collapsed="false">
      <c r="A193" s="1"/>
      <c r="B193" s="1"/>
      <c r="F193" s="64"/>
      <c r="G193" s="64"/>
      <c r="H193" s="6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6"/>
    </row>
    <row r="194" customFormat="false" ht="15.75" hidden="false" customHeight="true" outlineLevel="0" collapsed="false">
      <c r="A194" s="1"/>
      <c r="B194" s="1"/>
      <c r="F194" s="64"/>
      <c r="G194" s="64"/>
      <c r="H194" s="6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6"/>
    </row>
    <row r="195" customFormat="false" ht="15.75" hidden="false" customHeight="true" outlineLevel="0" collapsed="false">
      <c r="A195" s="1"/>
      <c r="B195" s="1"/>
      <c r="F195" s="64"/>
      <c r="G195" s="64"/>
      <c r="H195" s="6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6"/>
    </row>
    <row r="196" customFormat="false" ht="15.75" hidden="false" customHeight="true" outlineLevel="0" collapsed="false">
      <c r="A196" s="1"/>
      <c r="B196" s="1"/>
      <c r="F196" s="64"/>
      <c r="G196" s="64"/>
      <c r="H196" s="6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6"/>
    </row>
    <row r="197" customFormat="false" ht="15.75" hidden="false" customHeight="true" outlineLevel="0" collapsed="false">
      <c r="A197" s="1"/>
      <c r="B197" s="1"/>
      <c r="F197" s="64"/>
      <c r="G197" s="64"/>
      <c r="H197" s="6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6"/>
    </row>
    <row r="198" customFormat="false" ht="15.75" hidden="false" customHeight="true" outlineLevel="0" collapsed="false">
      <c r="A198" s="1"/>
      <c r="B198" s="1"/>
      <c r="F198" s="64"/>
      <c r="G198" s="64"/>
      <c r="H198" s="6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6"/>
    </row>
    <row r="199" customFormat="false" ht="15.75" hidden="false" customHeight="true" outlineLevel="0" collapsed="false">
      <c r="A199" s="1"/>
      <c r="B199" s="1"/>
      <c r="F199" s="64"/>
      <c r="G199" s="64"/>
      <c r="H199" s="6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6"/>
    </row>
    <row r="200" customFormat="false" ht="15.75" hidden="false" customHeight="true" outlineLevel="0" collapsed="false">
      <c r="A200" s="1"/>
      <c r="B200" s="1"/>
      <c r="F200" s="64"/>
      <c r="G200" s="64"/>
      <c r="H200" s="6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6"/>
    </row>
    <row r="201" customFormat="false" ht="15.75" hidden="false" customHeight="true" outlineLevel="0" collapsed="false">
      <c r="A201" s="1"/>
      <c r="B201" s="1"/>
      <c r="F201" s="64"/>
      <c r="G201" s="64"/>
      <c r="H201" s="6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6"/>
    </row>
    <row r="202" customFormat="false" ht="15.75" hidden="false" customHeight="true" outlineLevel="0" collapsed="false">
      <c r="A202" s="1"/>
      <c r="B202" s="1"/>
      <c r="F202" s="64"/>
      <c r="G202" s="64"/>
      <c r="H202" s="6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6"/>
    </row>
    <row r="203" customFormat="false" ht="15.75" hidden="false" customHeight="true" outlineLevel="0" collapsed="false">
      <c r="A203" s="1"/>
      <c r="B203" s="1"/>
      <c r="F203" s="64"/>
      <c r="G203" s="64"/>
      <c r="H203" s="6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6"/>
    </row>
    <row r="204" customFormat="false" ht="15.75" hidden="false" customHeight="true" outlineLevel="0" collapsed="false">
      <c r="A204" s="1"/>
      <c r="B204" s="1"/>
      <c r="F204" s="64"/>
      <c r="G204" s="64"/>
      <c r="H204" s="6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6"/>
    </row>
    <row r="205" customFormat="false" ht="15.75" hidden="false" customHeight="true" outlineLevel="0" collapsed="false">
      <c r="A205" s="1"/>
      <c r="B205" s="1"/>
      <c r="F205" s="64"/>
      <c r="G205" s="64"/>
      <c r="H205" s="6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6"/>
    </row>
    <row r="206" customFormat="false" ht="15.75" hidden="false" customHeight="true" outlineLevel="0" collapsed="false">
      <c r="A206" s="1"/>
      <c r="B206" s="1"/>
      <c r="F206" s="64"/>
      <c r="G206" s="64"/>
      <c r="H206" s="6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6"/>
    </row>
    <row r="207" customFormat="false" ht="15.75" hidden="false" customHeight="true" outlineLevel="0" collapsed="false">
      <c r="A207" s="1"/>
      <c r="B207" s="1"/>
      <c r="F207" s="64"/>
      <c r="G207" s="64"/>
      <c r="H207" s="6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6"/>
    </row>
    <row r="208" customFormat="false" ht="15.75" hidden="false" customHeight="true" outlineLevel="0" collapsed="false">
      <c r="A208" s="1"/>
      <c r="B208" s="1"/>
      <c r="F208" s="64"/>
      <c r="G208" s="64"/>
      <c r="H208" s="6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6"/>
    </row>
    <row r="209" customFormat="false" ht="15.75" hidden="false" customHeight="true" outlineLevel="0" collapsed="false">
      <c r="A209" s="1"/>
      <c r="B209" s="1"/>
      <c r="F209" s="64"/>
      <c r="G209" s="64"/>
      <c r="H209" s="6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6"/>
    </row>
    <row r="210" customFormat="false" ht="15.75" hidden="false" customHeight="true" outlineLevel="0" collapsed="false">
      <c r="A210" s="1"/>
      <c r="B210" s="1"/>
      <c r="F210" s="64"/>
      <c r="G210" s="64"/>
      <c r="H210" s="6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6"/>
    </row>
    <row r="211" customFormat="false" ht="15.75" hidden="false" customHeight="true" outlineLevel="0" collapsed="false">
      <c r="A211" s="1"/>
      <c r="B211" s="1"/>
      <c r="F211" s="64"/>
      <c r="G211" s="64"/>
      <c r="H211" s="6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6"/>
    </row>
    <row r="212" customFormat="false" ht="15.75" hidden="false" customHeight="true" outlineLevel="0" collapsed="false">
      <c r="A212" s="1"/>
      <c r="B212" s="1"/>
      <c r="F212" s="64"/>
      <c r="G212" s="64"/>
      <c r="H212" s="6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6"/>
    </row>
    <row r="213" customFormat="false" ht="15.75" hidden="false" customHeight="true" outlineLevel="0" collapsed="false">
      <c r="A213" s="1"/>
      <c r="B213" s="1"/>
      <c r="F213" s="64"/>
      <c r="G213" s="64"/>
      <c r="H213" s="6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6"/>
    </row>
    <row r="214" customFormat="false" ht="15.75" hidden="false" customHeight="true" outlineLevel="0" collapsed="false">
      <c r="A214" s="1"/>
      <c r="B214" s="1"/>
      <c r="F214" s="64"/>
      <c r="G214" s="64"/>
      <c r="H214" s="6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6"/>
    </row>
    <row r="215" customFormat="false" ht="15.75" hidden="false" customHeight="true" outlineLevel="0" collapsed="false">
      <c r="A215" s="1"/>
      <c r="B215" s="1"/>
      <c r="F215" s="64"/>
      <c r="G215" s="64"/>
      <c r="H215" s="6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6"/>
    </row>
    <row r="216" customFormat="false" ht="15.75" hidden="false" customHeight="true" outlineLevel="0" collapsed="false">
      <c r="A216" s="1"/>
      <c r="B216" s="1"/>
      <c r="F216" s="64"/>
      <c r="G216" s="64"/>
      <c r="H216" s="6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6"/>
    </row>
    <row r="217" customFormat="false" ht="15.75" hidden="false" customHeight="true" outlineLevel="0" collapsed="false">
      <c r="A217" s="1"/>
      <c r="B217" s="1"/>
      <c r="F217" s="64"/>
      <c r="G217" s="64"/>
      <c r="H217" s="6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6"/>
    </row>
    <row r="218" customFormat="false" ht="15.75" hidden="false" customHeight="true" outlineLevel="0" collapsed="false">
      <c r="A218" s="1"/>
      <c r="B218" s="1"/>
      <c r="F218" s="64"/>
      <c r="G218" s="64"/>
      <c r="H218" s="6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6"/>
    </row>
    <row r="219" customFormat="false" ht="15.75" hidden="false" customHeight="true" outlineLevel="0" collapsed="false">
      <c r="A219" s="1"/>
      <c r="B219" s="1"/>
      <c r="F219" s="64"/>
      <c r="G219" s="64"/>
      <c r="H219" s="6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6"/>
    </row>
    <row r="220" customFormat="false" ht="15.75" hidden="false" customHeight="true" outlineLevel="0" collapsed="false">
      <c r="A220" s="1"/>
      <c r="B220" s="1"/>
      <c r="F220" s="64"/>
      <c r="G220" s="64"/>
      <c r="H220" s="6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6"/>
    </row>
    <row r="221" customFormat="false" ht="15.75" hidden="false" customHeight="true" outlineLevel="0" collapsed="false">
      <c r="A221" s="1"/>
      <c r="B221" s="1"/>
      <c r="F221" s="64"/>
      <c r="G221" s="64"/>
      <c r="H221" s="6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6"/>
    </row>
    <row r="222" customFormat="false" ht="15.75" hidden="false" customHeight="true" outlineLevel="0" collapsed="false">
      <c r="A222" s="1"/>
      <c r="B222" s="1"/>
      <c r="F222" s="64"/>
      <c r="G222" s="64"/>
      <c r="H222" s="6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6"/>
    </row>
    <row r="223" customFormat="false" ht="15.75" hidden="false" customHeight="true" outlineLevel="0" collapsed="false">
      <c r="A223" s="1"/>
      <c r="B223" s="1"/>
      <c r="F223" s="64"/>
      <c r="G223" s="64"/>
      <c r="H223" s="6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6"/>
    </row>
    <row r="224" customFormat="false" ht="15.75" hidden="false" customHeight="true" outlineLevel="0" collapsed="false">
      <c r="A224" s="1"/>
      <c r="B224" s="1"/>
      <c r="F224" s="64"/>
      <c r="G224" s="64"/>
      <c r="H224" s="6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6"/>
    </row>
    <row r="225" customFormat="false" ht="15.75" hidden="false" customHeight="true" outlineLevel="0" collapsed="false">
      <c r="A225" s="1"/>
      <c r="B225" s="1"/>
      <c r="F225" s="64"/>
      <c r="G225" s="64"/>
      <c r="H225" s="6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6"/>
    </row>
    <row r="226" customFormat="false" ht="15.75" hidden="false" customHeight="true" outlineLevel="0" collapsed="false">
      <c r="A226" s="1"/>
      <c r="B226" s="1"/>
      <c r="F226" s="64"/>
      <c r="G226" s="64"/>
      <c r="H226" s="6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6"/>
    </row>
    <row r="227" customFormat="false" ht="15.75" hidden="false" customHeight="true" outlineLevel="0" collapsed="false">
      <c r="A227" s="1"/>
      <c r="B227" s="1"/>
      <c r="F227" s="64"/>
      <c r="G227" s="64"/>
      <c r="H227" s="6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6"/>
    </row>
    <row r="228" customFormat="false" ht="15.75" hidden="false" customHeight="true" outlineLevel="0" collapsed="false">
      <c r="A228" s="1"/>
      <c r="B228" s="1"/>
      <c r="F228" s="64"/>
      <c r="G228" s="64"/>
      <c r="H228" s="6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6"/>
    </row>
    <row r="229" customFormat="false" ht="15.75" hidden="false" customHeight="true" outlineLevel="0" collapsed="false">
      <c r="A229" s="1"/>
      <c r="B229" s="1"/>
      <c r="F229" s="64"/>
      <c r="G229" s="64"/>
      <c r="H229" s="6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6"/>
    </row>
    <row r="230" customFormat="false" ht="15.75" hidden="false" customHeight="true" outlineLevel="0" collapsed="false">
      <c r="A230" s="1"/>
      <c r="B230" s="1"/>
      <c r="F230" s="64"/>
      <c r="G230" s="64"/>
      <c r="H230" s="6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6"/>
    </row>
    <row r="231" customFormat="false" ht="15.75" hidden="false" customHeight="true" outlineLevel="0" collapsed="false">
      <c r="A231" s="1"/>
      <c r="B231" s="1"/>
      <c r="F231" s="64"/>
      <c r="G231" s="64"/>
      <c r="H231" s="6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6"/>
    </row>
    <row r="232" customFormat="false" ht="15.75" hidden="false" customHeight="true" outlineLevel="0" collapsed="false">
      <c r="A232" s="1"/>
      <c r="B232" s="1"/>
      <c r="F232" s="64"/>
      <c r="G232" s="64"/>
      <c r="H232" s="6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6"/>
    </row>
    <row r="233" customFormat="false" ht="15.75" hidden="false" customHeight="true" outlineLevel="0" collapsed="false">
      <c r="A233" s="1"/>
      <c r="B233" s="1"/>
      <c r="F233" s="64"/>
      <c r="G233" s="64"/>
      <c r="H233" s="6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6"/>
    </row>
    <row r="234" customFormat="false" ht="15.75" hidden="false" customHeight="true" outlineLevel="0" collapsed="false">
      <c r="A234" s="1"/>
      <c r="B234" s="1"/>
      <c r="F234" s="64"/>
      <c r="G234" s="64"/>
      <c r="H234" s="6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6"/>
    </row>
    <row r="235" customFormat="false" ht="15.75" hidden="false" customHeight="true" outlineLevel="0" collapsed="false">
      <c r="A235" s="1"/>
      <c r="B235" s="1"/>
      <c r="F235" s="64"/>
      <c r="G235" s="64"/>
      <c r="H235" s="6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6"/>
    </row>
    <row r="236" customFormat="false" ht="15.75" hidden="false" customHeight="true" outlineLevel="0" collapsed="false">
      <c r="A236" s="1"/>
      <c r="B236" s="1"/>
      <c r="F236" s="64"/>
      <c r="G236" s="64"/>
      <c r="H236" s="6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6"/>
    </row>
    <row r="237" customFormat="false" ht="15.75" hidden="false" customHeight="true" outlineLevel="0" collapsed="false">
      <c r="A237" s="1"/>
      <c r="B237" s="1"/>
      <c r="F237" s="64"/>
      <c r="G237" s="64"/>
      <c r="H237" s="6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6"/>
    </row>
    <row r="238" customFormat="false" ht="15.75" hidden="false" customHeight="true" outlineLevel="0" collapsed="false">
      <c r="A238" s="1"/>
      <c r="B238" s="1"/>
      <c r="F238" s="64"/>
      <c r="G238" s="64"/>
      <c r="H238" s="6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6"/>
    </row>
    <row r="239" customFormat="false" ht="15.75" hidden="false" customHeight="true" outlineLevel="0" collapsed="false">
      <c r="A239" s="1"/>
      <c r="B239" s="1"/>
      <c r="F239" s="64"/>
      <c r="G239" s="64"/>
      <c r="H239" s="6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6"/>
    </row>
    <row r="240" customFormat="false" ht="15.75" hidden="false" customHeight="true" outlineLevel="0" collapsed="false">
      <c r="A240" s="1"/>
      <c r="B240" s="1"/>
      <c r="F240" s="64"/>
      <c r="G240" s="64"/>
      <c r="H240" s="6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6"/>
    </row>
    <row r="241" customFormat="false" ht="15.75" hidden="false" customHeight="true" outlineLevel="0" collapsed="false">
      <c r="A241" s="1"/>
      <c r="B241" s="1"/>
      <c r="F241" s="64"/>
      <c r="G241" s="64"/>
      <c r="H241" s="6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6"/>
    </row>
    <row r="242" customFormat="false" ht="15.75" hidden="false" customHeight="true" outlineLevel="0" collapsed="false">
      <c r="A242" s="1"/>
      <c r="B242" s="1"/>
      <c r="F242" s="64"/>
      <c r="G242" s="64"/>
      <c r="H242" s="6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6"/>
    </row>
    <row r="243" customFormat="false" ht="15.75" hidden="false" customHeight="true" outlineLevel="0" collapsed="false">
      <c r="A243" s="1"/>
      <c r="B243" s="1"/>
      <c r="F243" s="64"/>
      <c r="G243" s="64"/>
      <c r="H243" s="6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6"/>
    </row>
    <row r="244" customFormat="false" ht="15.75" hidden="false" customHeight="true" outlineLevel="0" collapsed="false">
      <c r="A244" s="1"/>
      <c r="B244" s="1"/>
      <c r="F244" s="64"/>
      <c r="G244" s="64"/>
      <c r="H244" s="6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6"/>
    </row>
    <row r="245" customFormat="false" ht="15.75" hidden="false" customHeight="true" outlineLevel="0" collapsed="false">
      <c r="A245" s="1"/>
      <c r="B245" s="1"/>
      <c r="F245" s="64"/>
      <c r="G245" s="64"/>
      <c r="H245" s="6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6"/>
    </row>
    <row r="246" customFormat="false" ht="15.75" hidden="false" customHeight="true" outlineLevel="0" collapsed="false">
      <c r="A246" s="1"/>
      <c r="B246" s="1"/>
      <c r="F246" s="64"/>
      <c r="G246" s="64"/>
      <c r="H246" s="6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6"/>
    </row>
    <row r="247" customFormat="false" ht="15.75" hidden="false" customHeight="true" outlineLevel="0" collapsed="false">
      <c r="A247" s="1"/>
      <c r="B247" s="1"/>
      <c r="F247" s="64"/>
      <c r="G247" s="64"/>
      <c r="H247" s="6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6"/>
    </row>
    <row r="248" customFormat="false" ht="15.75" hidden="false" customHeight="true" outlineLevel="0" collapsed="false">
      <c r="A248" s="1"/>
      <c r="B248" s="1"/>
      <c r="F248" s="64"/>
      <c r="G248" s="64"/>
      <c r="H248" s="6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6"/>
    </row>
    <row r="249" customFormat="false" ht="15.75" hidden="false" customHeight="true" outlineLevel="0" collapsed="false">
      <c r="A249" s="1"/>
      <c r="B249" s="1"/>
      <c r="F249" s="64"/>
      <c r="G249" s="64"/>
      <c r="H249" s="6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6"/>
    </row>
    <row r="250" customFormat="false" ht="15.75" hidden="false" customHeight="true" outlineLevel="0" collapsed="false">
      <c r="A250" s="1"/>
      <c r="B250" s="1"/>
      <c r="F250" s="64"/>
      <c r="G250" s="64"/>
      <c r="H250" s="6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6"/>
    </row>
    <row r="251" customFormat="false" ht="15.75" hidden="false" customHeight="true" outlineLevel="0" collapsed="false">
      <c r="A251" s="1"/>
      <c r="B251" s="1"/>
      <c r="F251" s="64"/>
      <c r="G251" s="64"/>
      <c r="H251" s="6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6"/>
    </row>
    <row r="252" customFormat="false" ht="15.75" hidden="false" customHeight="true" outlineLevel="0" collapsed="false">
      <c r="A252" s="1"/>
      <c r="B252" s="1"/>
      <c r="F252" s="64"/>
      <c r="G252" s="64"/>
      <c r="H252" s="6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6"/>
    </row>
    <row r="253" customFormat="false" ht="15.75" hidden="false" customHeight="true" outlineLevel="0" collapsed="false">
      <c r="A253" s="1"/>
      <c r="B253" s="1"/>
      <c r="F253" s="64"/>
      <c r="G253" s="64"/>
      <c r="H253" s="6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6"/>
    </row>
    <row r="254" customFormat="false" ht="15.75" hidden="false" customHeight="true" outlineLevel="0" collapsed="false">
      <c r="A254" s="1"/>
      <c r="B254" s="1"/>
      <c r="F254" s="64"/>
      <c r="G254" s="64"/>
      <c r="H254" s="6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6"/>
    </row>
    <row r="255" customFormat="false" ht="15.75" hidden="false" customHeight="true" outlineLevel="0" collapsed="false">
      <c r="A255" s="1"/>
      <c r="B255" s="1"/>
      <c r="F255" s="64"/>
      <c r="G255" s="64"/>
      <c r="H255" s="6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6"/>
    </row>
    <row r="256" customFormat="false" ht="15.75" hidden="false" customHeight="true" outlineLevel="0" collapsed="false">
      <c r="A256" s="1"/>
      <c r="B256" s="1"/>
      <c r="F256" s="64"/>
      <c r="G256" s="64"/>
      <c r="H256" s="6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6"/>
    </row>
    <row r="257" customFormat="false" ht="15.75" hidden="false" customHeight="true" outlineLevel="0" collapsed="false">
      <c r="A257" s="1"/>
      <c r="B257" s="1"/>
      <c r="F257" s="64"/>
      <c r="G257" s="64"/>
      <c r="H257" s="6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6"/>
    </row>
    <row r="258" customFormat="false" ht="15.75" hidden="false" customHeight="true" outlineLevel="0" collapsed="false">
      <c r="A258" s="1"/>
      <c r="B258" s="1"/>
      <c r="F258" s="64"/>
      <c r="G258" s="64"/>
      <c r="H258" s="6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6"/>
    </row>
    <row r="259" customFormat="false" ht="15.75" hidden="false" customHeight="true" outlineLevel="0" collapsed="false">
      <c r="A259" s="1"/>
      <c r="B259" s="1"/>
      <c r="F259" s="64"/>
      <c r="G259" s="64"/>
      <c r="H259" s="6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6"/>
    </row>
    <row r="260" customFormat="false" ht="15.75" hidden="false" customHeight="true" outlineLevel="0" collapsed="false">
      <c r="A260" s="1"/>
      <c r="B260" s="1"/>
      <c r="F260" s="64"/>
      <c r="G260" s="64"/>
      <c r="H260" s="6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6"/>
    </row>
    <row r="261" customFormat="false" ht="15.75" hidden="false" customHeight="true" outlineLevel="0" collapsed="false">
      <c r="A261" s="1"/>
      <c r="B261" s="1"/>
      <c r="F261" s="64"/>
      <c r="G261" s="64"/>
      <c r="H261" s="6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6"/>
    </row>
    <row r="262" customFormat="false" ht="15.75" hidden="false" customHeight="true" outlineLevel="0" collapsed="false">
      <c r="A262" s="1"/>
      <c r="B262" s="1"/>
      <c r="F262" s="64"/>
      <c r="G262" s="64"/>
      <c r="H262" s="6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6"/>
    </row>
    <row r="263" customFormat="false" ht="15.75" hidden="false" customHeight="true" outlineLevel="0" collapsed="false">
      <c r="A263" s="1"/>
      <c r="B263" s="1"/>
      <c r="F263" s="64"/>
      <c r="G263" s="64"/>
      <c r="H263" s="6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6"/>
    </row>
    <row r="264" customFormat="false" ht="15.75" hidden="false" customHeight="true" outlineLevel="0" collapsed="false">
      <c r="A264" s="1"/>
      <c r="B264" s="1"/>
      <c r="F264" s="64"/>
      <c r="G264" s="64"/>
      <c r="H264" s="6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6"/>
    </row>
    <row r="265" customFormat="false" ht="15.75" hidden="false" customHeight="true" outlineLevel="0" collapsed="false">
      <c r="A265" s="1"/>
      <c r="B265" s="1"/>
      <c r="F265" s="64"/>
      <c r="G265" s="64"/>
      <c r="H265" s="6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6"/>
    </row>
    <row r="266" customFormat="false" ht="15.75" hidden="false" customHeight="true" outlineLevel="0" collapsed="false">
      <c r="A266" s="1"/>
      <c r="B266" s="1"/>
      <c r="F266" s="64"/>
      <c r="G266" s="64"/>
      <c r="H266" s="6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6"/>
    </row>
    <row r="267" customFormat="false" ht="15.75" hidden="false" customHeight="true" outlineLevel="0" collapsed="false">
      <c r="A267" s="1"/>
      <c r="B267" s="1"/>
      <c r="F267" s="64"/>
      <c r="G267" s="64"/>
      <c r="H267" s="6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6"/>
    </row>
    <row r="268" customFormat="false" ht="15.75" hidden="false" customHeight="true" outlineLevel="0" collapsed="false">
      <c r="A268" s="1"/>
      <c r="B268" s="1"/>
      <c r="F268" s="64"/>
      <c r="G268" s="64"/>
      <c r="H268" s="6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6"/>
    </row>
    <row r="269" customFormat="false" ht="15.75" hidden="false" customHeight="true" outlineLevel="0" collapsed="false">
      <c r="A269" s="1"/>
      <c r="B269" s="1"/>
      <c r="F269" s="64"/>
      <c r="G269" s="64"/>
      <c r="H269" s="6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6"/>
    </row>
    <row r="270" customFormat="false" ht="15.75" hidden="false" customHeight="true" outlineLevel="0" collapsed="false">
      <c r="A270" s="1"/>
      <c r="B270" s="1"/>
      <c r="F270" s="64"/>
      <c r="G270" s="64"/>
      <c r="H270" s="6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6"/>
    </row>
    <row r="271" customFormat="false" ht="15.75" hidden="false" customHeight="true" outlineLevel="0" collapsed="false">
      <c r="A271" s="1"/>
      <c r="B271" s="1"/>
      <c r="F271" s="64"/>
      <c r="G271" s="64"/>
      <c r="H271" s="6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6"/>
    </row>
    <row r="272" customFormat="false" ht="15.75" hidden="false" customHeight="true" outlineLevel="0" collapsed="false">
      <c r="A272" s="1"/>
      <c r="B272" s="1"/>
      <c r="F272" s="64"/>
      <c r="G272" s="64"/>
      <c r="H272" s="6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6"/>
    </row>
    <row r="273" customFormat="false" ht="15.75" hidden="false" customHeight="true" outlineLevel="0" collapsed="false">
      <c r="A273" s="1"/>
      <c r="B273" s="1"/>
      <c r="F273" s="64"/>
      <c r="G273" s="64"/>
      <c r="H273" s="6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6"/>
    </row>
    <row r="274" customFormat="false" ht="15.75" hidden="false" customHeight="true" outlineLevel="0" collapsed="false">
      <c r="A274" s="1"/>
      <c r="B274" s="1"/>
      <c r="F274" s="64"/>
      <c r="G274" s="64"/>
      <c r="H274" s="6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6"/>
    </row>
    <row r="275" customFormat="false" ht="15.75" hidden="false" customHeight="true" outlineLevel="0" collapsed="false">
      <c r="A275" s="1"/>
      <c r="B275" s="1"/>
      <c r="F275" s="64"/>
      <c r="G275" s="64"/>
      <c r="H275" s="6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6"/>
    </row>
    <row r="276" customFormat="false" ht="15.75" hidden="false" customHeight="true" outlineLevel="0" collapsed="false">
      <c r="A276" s="1"/>
      <c r="B276" s="1"/>
      <c r="F276" s="64"/>
      <c r="G276" s="64"/>
      <c r="H276" s="6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6"/>
    </row>
    <row r="277" customFormat="false" ht="15.75" hidden="false" customHeight="true" outlineLevel="0" collapsed="false">
      <c r="A277" s="1"/>
      <c r="B277" s="1"/>
      <c r="F277" s="64"/>
      <c r="G277" s="64"/>
      <c r="H277" s="6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6"/>
    </row>
    <row r="278" customFormat="false" ht="15.75" hidden="false" customHeight="true" outlineLevel="0" collapsed="false">
      <c r="A278" s="1"/>
      <c r="B278" s="1"/>
      <c r="F278" s="64"/>
      <c r="G278" s="64"/>
      <c r="H278" s="6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6"/>
    </row>
    <row r="279" customFormat="false" ht="15.75" hidden="false" customHeight="true" outlineLevel="0" collapsed="false">
      <c r="A279" s="1"/>
      <c r="B279" s="1"/>
      <c r="F279" s="64"/>
      <c r="G279" s="64"/>
      <c r="H279" s="6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6"/>
    </row>
    <row r="280" customFormat="false" ht="15.75" hidden="false" customHeight="true" outlineLevel="0" collapsed="false">
      <c r="A280" s="1"/>
      <c r="B280" s="1"/>
      <c r="F280" s="64"/>
      <c r="G280" s="64"/>
      <c r="H280" s="6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6"/>
    </row>
    <row r="281" customFormat="false" ht="15.75" hidden="false" customHeight="true" outlineLevel="0" collapsed="false">
      <c r="A281" s="1"/>
      <c r="B281" s="1"/>
      <c r="F281" s="64"/>
      <c r="G281" s="64"/>
      <c r="H281" s="6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6"/>
    </row>
    <row r="282" customFormat="false" ht="15.75" hidden="false" customHeight="true" outlineLevel="0" collapsed="false">
      <c r="A282" s="1"/>
      <c r="B282" s="1"/>
      <c r="F282" s="64"/>
      <c r="G282" s="64"/>
      <c r="H282" s="6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6"/>
    </row>
    <row r="283" customFormat="false" ht="15.75" hidden="false" customHeight="true" outlineLevel="0" collapsed="false">
      <c r="A283" s="1"/>
      <c r="B283" s="1"/>
      <c r="F283" s="64"/>
      <c r="G283" s="64"/>
      <c r="H283" s="6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6"/>
    </row>
    <row r="284" customFormat="false" ht="15.75" hidden="false" customHeight="true" outlineLevel="0" collapsed="false">
      <c r="A284" s="1"/>
      <c r="B284" s="1"/>
      <c r="F284" s="64"/>
      <c r="G284" s="64"/>
      <c r="H284" s="6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6"/>
    </row>
    <row r="285" customFormat="false" ht="15.75" hidden="false" customHeight="true" outlineLevel="0" collapsed="false">
      <c r="A285" s="1"/>
      <c r="B285" s="1"/>
      <c r="F285" s="64"/>
      <c r="G285" s="64"/>
      <c r="H285" s="6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6"/>
    </row>
    <row r="286" customFormat="false" ht="15.75" hidden="false" customHeight="true" outlineLevel="0" collapsed="false">
      <c r="A286" s="1"/>
      <c r="B286" s="1"/>
      <c r="F286" s="64"/>
      <c r="G286" s="64"/>
      <c r="H286" s="6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6"/>
    </row>
    <row r="287" customFormat="false" ht="15.75" hidden="false" customHeight="true" outlineLevel="0" collapsed="false">
      <c r="A287" s="1"/>
      <c r="B287" s="1"/>
      <c r="F287" s="64"/>
      <c r="G287" s="64"/>
      <c r="H287" s="6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6"/>
    </row>
    <row r="288" customFormat="false" ht="15.75" hidden="false" customHeight="true" outlineLevel="0" collapsed="false">
      <c r="A288" s="1"/>
      <c r="B288" s="1"/>
      <c r="F288" s="64"/>
      <c r="G288" s="64"/>
      <c r="H288" s="6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6"/>
    </row>
    <row r="289" customFormat="false" ht="15.75" hidden="false" customHeight="true" outlineLevel="0" collapsed="false">
      <c r="A289" s="1"/>
      <c r="B289" s="1"/>
      <c r="F289" s="64"/>
      <c r="G289" s="64"/>
      <c r="H289" s="6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6"/>
    </row>
    <row r="290" customFormat="false" ht="15.75" hidden="false" customHeight="true" outlineLevel="0" collapsed="false">
      <c r="A290" s="1"/>
      <c r="B290" s="1"/>
      <c r="F290" s="64"/>
      <c r="G290" s="64"/>
      <c r="H290" s="6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6"/>
    </row>
    <row r="291" customFormat="false" ht="15.75" hidden="false" customHeight="true" outlineLevel="0" collapsed="false">
      <c r="A291" s="1"/>
      <c r="B291" s="1"/>
      <c r="F291" s="64"/>
      <c r="G291" s="64"/>
      <c r="H291" s="6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6"/>
    </row>
    <row r="292" customFormat="false" ht="15.75" hidden="false" customHeight="true" outlineLevel="0" collapsed="false">
      <c r="A292" s="1"/>
      <c r="B292" s="1"/>
      <c r="F292" s="64"/>
      <c r="G292" s="64"/>
      <c r="H292" s="6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6"/>
    </row>
    <row r="293" customFormat="false" ht="15.75" hidden="false" customHeight="true" outlineLevel="0" collapsed="false">
      <c r="A293" s="1"/>
      <c r="B293" s="1"/>
      <c r="F293" s="64"/>
      <c r="G293" s="64"/>
      <c r="H293" s="6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6"/>
    </row>
    <row r="294" customFormat="false" ht="15.75" hidden="false" customHeight="true" outlineLevel="0" collapsed="false">
      <c r="A294" s="1"/>
      <c r="B294" s="1"/>
      <c r="F294" s="64"/>
      <c r="G294" s="64"/>
      <c r="H294" s="6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6"/>
    </row>
    <row r="295" customFormat="false" ht="15.75" hidden="false" customHeight="true" outlineLevel="0" collapsed="false">
      <c r="A295" s="1"/>
      <c r="B295" s="1"/>
      <c r="F295" s="64"/>
      <c r="G295" s="64"/>
      <c r="H295" s="6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6"/>
    </row>
    <row r="296" customFormat="false" ht="15.75" hidden="false" customHeight="true" outlineLevel="0" collapsed="false">
      <c r="A296" s="1"/>
      <c r="B296" s="1"/>
      <c r="F296" s="64"/>
      <c r="G296" s="64"/>
      <c r="H296" s="6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6"/>
    </row>
    <row r="297" customFormat="false" ht="15.75" hidden="false" customHeight="true" outlineLevel="0" collapsed="false">
      <c r="A297" s="1"/>
      <c r="B297" s="1"/>
      <c r="F297" s="64"/>
      <c r="G297" s="64"/>
      <c r="H297" s="6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6"/>
    </row>
    <row r="298" customFormat="false" ht="15.75" hidden="false" customHeight="true" outlineLevel="0" collapsed="false">
      <c r="A298" s="1"/>
      <c r="B298" s="1"/>
      <c r="F298" s="64"/>
      <c r="G298" s="64"/>
      <c r="H298" s="6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6"/>
    </row>
    <row r="299" customFormat="false" ht="15.75" hidden="false" customHeight="true" outlineLevel="0" collapsed="false">
      <c r="A299" s="1"/>
      <c r="B299" s="1"/>
      <c r="F299" s="64"/>
      <c r="G299" s="64"/>
      <c r="H299" s="6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6"/>
    </row>
    <row r="300" customFormat="false" ht="15.75" hidden="false" customHeight="true" outlineLevel="0" collapsed="false">
      <c r="A300" s="1"/>
      <c r="B300" s="1"/>
      <c r="F300" s="64"/>
      <c r="G300" s="64"/>
      <c r="H300" s="6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6"/>
    </row>
    <row r="301" customFormat="false" ht="15.75" hidden="false" customHeight="true" outlineLevel="0" collapsed="false">
      <c r="A301" s="1"/>
      <c r="B301" s="1"/>
      <c r="F301" s="64"/>
      <c r="G301" s="64"/>
      <c r="H301" s="6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6"/>
    </row>
    <row r="302" customFormat="false" ht="15.75" hidden="false" customHeight="true" outlineLevel="0" collapsed="false">
      <c r="A302" s="1"/>
      <c r="B302" s="1"/>
      <c r="F302" s="64"/>
      <c r="G302" s="64"/>
      <c r="H302" s="6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6"/>
    </row>
    <row r="303" customFormat="false" ht="15.75" hidden="false" customHeight="true" outlineLevel="0" collapsed="false">
      <c r="A303" s="1"/>
      <c r="B303" s="1"/>
      <c r="F303" s="64"/>
      <c r="G303" s="64"/>
      <c r="H303" s="6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6"/>
    </row>
    <row r="304" customFormat="false" ht="15.75" hidden="false" customHeight="true" outlineLevel="0" collapsed="false">
      <c r="A304" s="1"/>
      <c r="B304" s="1"/>
      <c r="F304" s="64"/>
      <c r="G304" s="64"/>
      <c r="H304" s="6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6"/>
    </row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</sheetData>
  <mergeCells count="12">
    <mergeCell ref="E1:Q1"/>
    <mergeCell ref="E2:Q2"/>
    <mergeCell ref="E3:Q3"/>
    <mergeCell ref="J4:K4"/>
    <mergeCell ref="L4:M4"/>
    <mergeCell ref="N4:O4"/>
    <mergeCell ref="Q4:R4"/>
    <mergeCell ref="S4:T4"/>
    <mergeCell ref="U4:V4"/>
    <mergeCell ref="X4:Y4"/>
    <mergeCell ref="Z4:AA4"/>
    <mergeCell ref="AB4:AC4"/>
  </mergeCells>
  <conditionalFormatting sqref="T6:T104 AA6:AA104 R6:R104 Y6:Y104 K6:K104 O6:P104 V6:W104 AC6:AD104 M6:M104">
    <cfRule type="expression" priority="2" aboveAverage="0" equalAverage="0" bottom="0" percent="0" rank="0" text="" dxfId="0">
      <formula>AND(J6=$S$2)</formula>
    </cfRule>
  </conditionalFormatting>
  <conditionalFormatting sqref="M6:M9 M12:M13 T6:T104 AA6:AA104 R6:R104 Y6:Y104 K6:K104 AC6:AC104 V6:V104 O6:P104 M21:M104">
    <cfRule type="expression" priority="3" aboveAverage="0" equalAverage="0" bottom="0" percent="0" rank="0" text="" dxfId="1">
      <formula>AND(J6=$S$1)</formula>
    </cfRule>
  </conditionalFormatting>
  <conditionalFormatting sqref="M10:M11 M14:M20 W6:W104 AD6:AD104">
    <cfRule type="expression" priority="4" aboveAverage="0" equalAverage="0" bottom="0" percent="0" rank="0" text="" dxfId="2">
      <formula>AND(L6=$S$1)</formula>
    </cfRule>
  </conditionalFormatting>
  <conditionalFormatting sqref="S10:S11 U10:U11 X10:X11 Z10:Z11 AB10:AB11 S14:S104 U14:U104 X14:X104 Z14:Z104 AB14:AB104 J7:J104 L6:L104 N6:N104 Q6:Q104">
    <cfRule type="cellIs" priority="5" operator="equal" aboveAverage="0" equalAverage="0" bottom="0" percent="0" rank="0" text="" dxfId="3">
      <formula>$S$2</formula>
    </cfRule>
  </conditionalFormatting>
  <conditionalFormatting sqref="S10:S11 U10:U11 X10:X11 Z10:Z11 AB10:AB11 S14:S104 U14:U104 X14:X104 Z14:Z104 AB14:AB104 J7:J104 L6:L104 N6:N104 Q6:Q104">
    <cfRule type="cellIs" priority="6" operator="equal" aboveAverage="0" equalAverage="0" bottom="0" percent="0" rank="0" text="" dxfId="4">
      <formula>$S$1</formula>
    </cfRule>
  </conditionalFormatting>
  <conditionalFormatting sqref="AB6:AB9">
    <cfRule type="cellIs" priority="7" operator="equal" aboveAverage="0" equalAverage="0" bottom="0" percent="0" rank="0" text="" dxfId="5">
      <formula>$S$2</formula>
    </cfRule>
  </conditionalFormatting>
  <conditionalFormatting sqref="AB6:AB9">
    <cfRule type="cellIs" priority="8" operator="equal" aboveAverage="0" equalAverage="0" bottom="0" percent="0" rank="0" text="" dxfId="6">
      <formula>$S$1</formula>
    </cfRule>
  </conditionalFormatting>
  <conditionalFormatting sqref="J6">
    <cfRule type="cellIs" priority="9" operator="equal" aboveAverage="0" equalAverage="0" bottom="0" percent="0" rank="0" text="" dxfId="7">
      <formula>$S$2</formula>
    </cfRule>
  </conditionalFormatting>
  <conditionalFormatting sqref="J6">
    <cfRule type="cellIs" priority="10" operator="equal" aboveAverage="0" equalAverage="0" bottom="0" percent="0" rank="0" text="" dxfId="8">
      <formula>$S$1</formula>
    </cfRule>
  </conditionalFormatting>
  <conditionalFormatting sqref="AG6:AG104">
    <cfRule type="cellIs" priority="11" operator="equal" aboveAverage="0" equalAverage="0" bottom="0" percent="0" rank="0" text="" dxfId="9">
      <formula>0</formula>
    </cfRule>
  </conditionalFormatting>
  <conditionalFormatting sqref="X9">
    <cfRule type="cellIs" priority="12" operator="equal" aboveAverage="0" equalAverage="0" bottom="0" percent="0" rank="0" text="" dxfId="10">
      <formula>$S$2</formula>
    </cfRule>
  </conditionalFormatting>
  <conditionalFormatting sqref="X9">
    <cfRule type="cellIs" priority="13" operator="equal" aboveAverage="0" equalAverage="0" bottom="0" percent="0" rank="0" text="" dxfId="11">
      <formula>$S$1</formula>
    </cfRule>
  </conditionalFormatting>
  <conditionalFormatting sqref="X12">
    <cfRule type="cellIs" priority="14" operator="equal" aboveAverage="0" equalAverage="0" bottom="0" percent="0" rank="0" text="" dxfId="12">
      <formula>$S$2</formula>
    </cfRule>
  </conditionalFormatting>
  <conditionalFormatting sqref="X12">
    <cfRule type="cellIs" priority="15" operator="equal" aboveAverage="0" equalAverage="0" bottom="0" percent="0" rank="0" text="" dxfId="13">
      <formula>$S$1</formula>
    </cfRule>
  </conditionalFormatting>
  <conditionalFormatting sqref="X13">
    <cfRule type="cellIs" priority="16" operator="equal" aboveAverage="0" equalAverage="0" bottom="0" percent="0" rank="0" text="" dxfId="14">
      <formula>$S$2</formula>
    </cfRule>
  </conditionalFormatting>
  <conditionalFormatting sqref="X13">
    <cfRule type="cellIs" priority="17" operator="equal" aboveAverage="0" equalAverage="0" bottom="0" percent="0" rank="0" text="" dxfId="15">
      <formula>$S$1</formula>
    </cfRule>
  </conditionalFormatting>
  <conditionalFormatting sqref="Z13">
    <cfRule type="cellIs" priority="18" operator="equal" aboveAverage="0" equalAverage="0" bottom="0" percent="0" rank="0" text="" dxfId="16">
      <formula>$S$2</formula>
    </cfRule>
  </conditionalFormatting>
  <conditionalFormatting sqref="Z13">
    <cfRule type="cellIs" priority="19" operator="equal" aboveAverage="0" equalAverage="0" bottom="0" percent="0" rank="0" text="" dxfId="17">
      <formula>$S$1</formula>
    </cfRule>
  </conditionalFormatting>
  <conditionalFormatting sqref="Z12">
    <cfRule type="cellIs" priority="20" operator="equal" aboveAverage="0" equalAverage="0" bottom="0" percent="0" rank="0" text="" dxfId="18">
      <formula>$S$2</formula>
    </cfRule>
  </conditionalFormatting>
  <conditionalFormatting sqref="Z12">
    <cfRule type="cellIs" priority="21" operator="equal" aboveAverage="0" equalAverage="0" bottom="0" percent="0" rank="0" text="" dxfId="19">
      <formula>$S$1</formula>
    </cfRule>
  </conditionalFormatting>
  <conditionalFormatting sqref="Z9">
    <cfRule type="cellIs" priority="22" operator="equal" aboveAverage="0" equalAverage="0" bottom="0" percent="0" rank="0" text="" dxfId="20">
      <formula>$S$2</formula>
    </cfRule>
  </conditionalFormatting>
  <conditionalFormatting sqref="Z9">
    <cfRule type="cellIs" priority="23" operator="equal" aboveAverage="0" equalAverage="0" bottom="0" percent="0" rank="0" text="" dxfId="21">
      <formula>$S$1</formula>
    </cfRule>
  </conditionalFormatting>
  <conditionalFormatting sqref="U13">
    <cfRule type="cellIs" priority="24" operator="equal" aboveAverage="0" equalAverage="0" bottom="0" percent="0" rank="0" text="" dxfId="22">
      <formula>$S$2</formula>
    </cfRule>
  </conditionalFormatting>
  <conditionalFormatting sqref="U13">
    <cfRule type="cellIs" priority="25" operator="equal" aboveAverage="0" equalAverage="0" bottom="0" percent="0" rank="0" text="" dxfId="23">
      <formula>$S$1</formula>
    </cfRule>
  </conditionalFormatting>
  <conditionalFormatting sqref="AB9">
    <cfRule type="cellIs" priority="26" operator="equal" aboveAverage="0" equalAverage="0" bottom="0" percent="0" rank="0" text="" dxfId="24">
      <formula>$S$2</formula>
    </cfRule>
  </conditionalFormatting>
  <conditionalFormatting sqref="AB9">
    <cfRule type="cellIs" priority="27" operator="equal" aboveAverage="0" equalAverage="0" bottom="0" percent="0" rank="0" text="" dxfId="25">
      <formula>$S$1</formula>
    </cfRule>
  </conditionalFormatting>
  <conditionalFormatting sqref="AB12">
    <cfRule type="cellIs" priority="28" operator="equal" aboveAverage="0" equalAverage="0" bottom="0" percent="0" rank="0" text="" dxfId="26">
      <formula>$S$2</formula>
    </cfRule>
  </conditionalFormatting>
  <conditionalFormatting sqref="AB12">
    <cfRule type="cellIs" priority="29" operator="equal" aboveAverage="0" equalAverage="0" bottom="0" percent="0" rank="0" text="" dxfId="27">
      <formula>$S$1</formula>
    </cfRule>
  </conditionalFormatting>
  <conditionalFormatting sqref="AB13">
    <cfRule type="cellIs" priority="30" operator="equal" aboveAverage="0" equalAverage="0" bottom="0" percent="0" rank="0" text="" dxfId="28">
      <formula>$S$2</formula>
    </cfRule>
  </conditionalFormatting>
  <conditionalFormatting sqref="AB13">
    <cfRule type="cellIs" priority="31" operator="equal" aboveAverage="0" equalAverage="0" bottom="0" percent="0" rank="0" text="" dxfId="29">
      <formula>$S$1</formula>
    </cfRule>
  </conditionalFormatting>
  <conditionalFormatting sqref="S12">
    <cfRule type="cellIs" priority="32" operator="equal" aboveAverage="0" equalAverage="0" bottom="0" percent="0" rank="0" text="" dxfId="30">
      <formula>$S$2</formula>
    </cfRule>
  </conditionalFormatting>
  <conditionalFormatting sqref="S12">
    <cfRule type="cellIs" priority="33" operator="equal" aboveAverage="0" equalAverage="0" bottom="0" percent="0" rank="0" text="" dxfId="31">
      <formula>$S$1</formula>
    </cfRule>
  </conditionalFormatting>
  <conditionalFormatting sqref="S6:S8">
    <cfRule type="cellIs" priority="34" operator="equal" aboveAverage="0" equalAverage="0" bottom="0" percent="0" rank="0" text="" dxfId="32">
      <formula>$S$2</formula>
    </cfRule>
  </conditionalFormatting>
  <conditionalFormatting sqref="S6:S8">
    <cfRule type="cellIs" priority="35" operator="equal" aboveAverage="0" equalAverage="0" bottom="0" percent="0" rank="0" text="" dxfId="33">
      <formula>$S$1</formula>
    </cfRule>
  </conditionalFormatting>
  <conditionalFormatting sqref="U6:U8">
    <cfRule type="cellIs" priority="36" operator="equal" aboveAverage="0" equalAverage="0" bottom="0" percent="0" rank="0" text="" dxfId="34">
      <formula>$S$2</formula>
    </cfRule>
  </conditionalFormatting>
  <conditionalFormatting sqref="U6:U8">
    <cfRule type="cellIs" priority="37" operator="equal" aboveAverage="0" equalAverage="0" bottom="0" percent="0" rank="0" text="" dxfId="35">
      <formula>$S$1</formula>
    </cfRule>
  </conditionalFormatting>
  <conditionalFormatting sqref="X6:X8">
    <cfRule type="cellIs" priority="38" operator="equal" aboveAverage="0" equalAverage="0" bottom="0" percent="0" rank="0" text="" dxfId="36">
      <formula>$S$2</formula>
    </cfRule>
  </conditionalFormatting>
  <conditionalFormatting sqref="X6:X8">
    <cfRule type="cellIs" priority="39" operator="equal" aboveAverage="0" equalAverage="0" bottom="0" percent="0" rank="0" text="" dxfId="37">
      <formula>$S$1</formula>
    </cfRule>
  </conditionalFormatting>
  <conditionalFormatting sqref="Z6:Z8">
    <cfRule type="cellIs" priority="40" operator="equal" aboveAverage="0" equalAverage="0" bottom="0" percent="0" rank="0" text="" dxfId="38">
      <formula>$S$2</formula>
    </cfRule>
  </conditionalFormatting>
  <conditionalFormatting sqref="Z6:Z8">
    <cfRule type="cellIs" priority="41" operator="equal" aboveAverage="0" equalAverage="0" bottom="0" percent="0" rank="0" text="" dxfId="39">
      <formula>$S$1</formula>
    </cfRule>
  </conditionalFormatting>
  <conditionalFormatting sqref="S9">
    <cfRule type="cellIs" priority="42" operator="equal" aboveAverage="0" equalAverage="0" bottom="0" percent="0" rank="0" text="" dxfId="40">
      <formula>$S$2</formula>
    </cfRule>
  </conditionalFormatting>
  <conditionalFormatting sqref="S9">
    <cfRule type="cellIs" priority="43" operator="equal" aboveAverage="0" equalAverage="0" bottom="0" percent="0" rank="0" text="" dxfId="41">
      <formula>$S$1</formula>
    </cfRule>
  </conditionalFormatting>
  <conditionalFormatting sqref="S13">
    <cfRule type="cellIs" priority="44" operator="equal" aboveAverage="0" equalAverage="0" bottom="0" percent="0" rank="0" text="" dxfId="42">
      <formula>$S$2</formula>
    </cfRule>
  </conditionalFormatting>
  <conditionalFormatting sqref="S13">
    <cfRule type="cellIs" priority="45" operator="equal" aboveAverage="0" equalAverage="0" bottom="0" percent="0" rank="0" text="" dxfId="43">
      <formula>$S$1</formula>
    </cfRule>
  </conditionalFormatting>
  <conditionalFormatting sqref="U12">
    <cfRule type="cellIs" priority="46" operator="equal" aboveAverage="0" equalAverage="0" bottom="0" percent="0" rank="0" text="" dxfId="44">
      <formula>$S$2</formula>
    </cfRule>
  </conditionalFormatting>
  <conditionalFormatting sqref="U12">
    <cfRule type="cellIs" priority="47" operator="equal" aboveAverage="0" equalAverage="0" bottom="0" percent="0" rank="0" text="" dxfId="45">
      <formula>$S$1</formula>
    </cfRule>
  </conditionalFormatting>
  <conditionalFormatting sqref="U9">
    <cfRule type="cellIs" priority="48" operator="equal" aboveAverage="0" equalAverage="0" bottom="0" percent="0" rank="0" text="" dxfId="46">
      <formula>$S$2</formula>
    </cfRule>
  </conditionalFormatting>
  <conditionalFormatting sqref="U9">
    <cfRule type="cellIs" priority="49" operator="equal" aboveAverage="0" equalAverage="0" bottom="0" percent="0" rank="0" text="" dxfId="47">
      <formula>$S$1</formula>
    </cfRule>
  </conditionalFormatting>
  <dataValidations count="2">
    <dataValidation allowBlank="true" operator="between" showDropDown="false" showErrorMessage="true" showInputMessage="false" sqref="J6:J104 L6:L104 N6:N104 Q6:Q104 S6:S104 U6:U104 X6:X104 Z6:Z104 AB6:AB104" type="list">
      <formula1>$S$1:$S$2</formula1>
      <formula2>0</formula2>
    </dataValidation>
    <dataValidation allowBlank="true" operator="between" showDropDown="false" showErrorMessage="true" showInputMessage="false" sqref="G34:G104" type="list">
      <formula1>'IPF GL Formula'!$A$4:$A$11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62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C1000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4.44"/>
    <col collapsed="false" customWidth="true" hidden="false" outlineLevel="0" max="6" min="2" style="0" width="8.67"/>
    <col collapsed="false" customWidth="true" hidden="false" outlineLevel="0" max="1025" min="7" style="0" width="14.43"/>
  </cols>
  <sheetData>
    <row r="2" customFormat="false" ht="14.4" hidden="false" customHeight="false" outlineLevel="0" collapsed="false">
      <c r="B2" s="66" t="s">
        <v>152</v>
      </c>
    </row>
    <row r="3" customFormat="false" ht="14.4" hidden="false" customHeight="false" outlineLevel="0" collapsed="false">
      <c r="C3" s="66" t="s">
        <v>153</v>
      </c>
    </row>
    <row r="5" customFormat="false" ht="14.4" hidden="false" customHeight="false" outlineLevel="0" collapsed="false">
      <c r="B5" s="66" t="s">
        <v>154</v>
      </c>
    </row>
    <row r="7" customFormat="false" ht="14.4" hidden="false" customHeight="false" outlineLevel="0" collapsed="false">
      <c r="B7" s="66" t="s">
        <v>155</v>
      </c>
    </row>
    <row r="8" customFormat="false" ht="14.4" hidden="false" customHeight="false" outlineLevel="0" collapsed="false">
      <c r="C8" s="66" t="s">
        <v>156</v>
      </c>
    </row>
    <row r="10" customFormat="false" ht="14.4" hidden="false" customHeight="false" outlineLevel="0" collapsed="false">
      <c r="B10" s="66" t="s">
        <v>157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>
      <c r="B27" s="66" t="s">
        <v>158</v>
      </c>
    </row>
    <row r="29" customFormat="false" ht="15.75" hidden="false" customHeight="true" outlineLevel="0" collapsed="false">
      <c r="B29" s="66" t="s">
        <v>159</v>
      </c>
    </row>
    <row r="30" customFormat="false" ht="15.75" hidden="false" customHeight="true" outlineLevel="0" collapsed="false">
      <c r="C30" s="66" t="s">
        <v>160</v>
      </c>
    </row>
    <row r="31" customFormat="false" ht="15.75" hidden="false" customHeight="true" outlineLevel="0" collapsed="false">
      <c r="C31" s="66" t="s">
        <v>161</v>
      </c>
    </row>
    <row r="46" customFormat="false" ht="15.75" hidden="false" customHeight="true" outlineLevel="0" collapsed="false">
      <c r="B46" s="66" t="s">
        <v>162</v>
      </c>
    </row>
    <row r="57" customFormat="false" ht="15.75" hidden="false" customHeight="true" outlineLevel="0" collapsed="false">
      <c r="B57" s="66" t="s">
        <v>163</v>
      </c>
    </row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2" right="0.2" top="0.75" bottom="0.75" header="0.511805555555555" footer="0.511805555555555"/>
  <pageSetup paperSize="1" scale="6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000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4.66"/>
    <col collapsed="false" customWidth="true" hidden="false" outlineLevel="0" max="2" min="2" style="0" width="24.34"/>
    <col collapsed="false" customWidth="true" hidden="false" outlineLevel="0" max="6" min="3" style="0" width="12.66"/>
    <col collapsed="false" customWidth="true" hidden="false" outlineLevel="0" max="25" min="7" style="0" width="8.67"/>
    <col collapsed="false" customWidth="true" hidden="false" outlineLevel="0" max="1025" min="26" style="0" width="14.43"/>
  </cols>
  <sheetData>
    <row r="1" customFormat="false" ht="14.25" hidden="false" customHeight="true" outlineLevel="0" collapsed="false">
      <c r="A1" s="67" t="s">
        <v>164</v>
      </c>
      <c r="B1" s="67"/>
      <c r="C1" s="67"/>
      <c r="D1" s="67"/>
      <c r="E1" s="67"/>
      <c r="F1" s="68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</row>
    <row r="2" customFormat="false" ht="0.75" hidden="false" customHeight="true" outlineLevel="0" collapsed="false">
      <c r="A2" s="67"/>
      <c r="B2" s="67"/>
      <c r="C2" s="67"/>
      <c r="D2" s="67"/>
      <c r="E2" s="67"/>
      <c r="F2" s="68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</row>
    <row r="3" customFormat="false" ht="12.75" hidden="false" customHeight="true" outlineLevel="0" collapsed="false">
      <c r="A3" s="70" t="s">
        <v>165</v>
      </c>
      <c r="B3" s="70" t="s">
        <v>166</v>
      </c>
      <c r="C3" s="71" t="s">
        <v>167</v>
      </c>
      <c r="D3" s="71" t="s">
        <v>168</v>
      </c>
      <c r="E3" s="72" t="s">
        <v>169</v>
      </c>
      <c r="F3" s="72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customFormat="false" ht="12.75" hidden="false" customHeight="true" outlineLevel="0" collapsed="false">
      <c r="A4" s="73" t="s">
        <v>35</v>
      </c>
      <c r="B4" s="74" t="s">
        <v>170</v>
      </c>
      <c r="C4" s="75" t="n">
        <v>1199.72839</v>
      </c>
      <c r="D4" s="75" t="n">
        <v>1025.18162</v>
      </c>
      <c r="E4" s="76" t="n">
        <v>0.00921</v>
      </c>
      <c r="F4" s="77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</row>
    <row r="5" customFormat="false" ht="12.75" hidden="false" customHeight="true" outlineLevel="0" collapsed="false">
      <c r="A5" s="73" t="s">
        <v>171</v>
      </c>
      <c r="B5" s="74" t="s">
        <v>172</v>
      </c>
      <c r="C5" s="75" t="n">
        <v>320.98041</v>
      </c>
      <c r="D5" s="75" t="n">
        <v>281.40258</v>
      </c>
      <c r="E5" s="76" t="n">
        <v>0.01008</v>
      </c>
      <c r="F5" s="77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</row>
    <row r="6" customFormat="false" ht="12.75" hidden="false" customHeight="true" outlineLevel="0" collapsed="false">
      <c r="A6" s="73" t="s">
        <v>173</v>
      </c>
      <c r="B6" s="74" t="s">
        <v>174</v>
      </c>
      <c r="C6" s="75" t="n">
        <v>1236.25115</v>
      </c>
      <c r="D6" s="75" t="n">
        <v>1449.21864</v>
      </c>
      <c r="E6" s="76" t="n">
        <v>0.01644</v>
      </c>
      <c r="F6" s="77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</row>
    <row r="7" customFormat="false" ht="12.75" hidden="false" customHeight="true" outlineLevel="0" collapsed="false">
      <c r="A7" s="73" t="s">
        <v>175</v>
      </c>
      <c r="B7" s="74" t="s">
        <v>176</v>
      </c>
      <c r="C7" s="75" t="n">
        <v>381.22073</v>
      </c>
      <c r="D7" s="75" t="n">
        <v>73.79378</v>
      </c>
      <c r="E7" s="76" t="n">
        <v>0.02398</v>
      </c>
      <c r="F7" s="77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</row>
    <row r="8" customFormat="false" ht="12.75" hidden="false" customHeight="true" outlineLevel="0" collapsed="false">
      <c r="A8" s="73" t="s">
        <v>177</v>
      </c>
      <c r="B8" s="74" t="s">
        <v>178</v>
      </c>
      <c r="C8" s="75" t="n">
        <v>610.32796</v>
      </c>
      <c r="D8" s="75" t="n">
        <v>1045.59282</v>
      </c>
      <c r="E8" s="76" t="n">
        <v>0.03048</v>
      </c>
      <c r="F8" s="77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</row>
    <row r="9" customFormat="false" ht="12.75" hidden="false" customHeight="true" outlineLevel="0" collapsed="false">
      <c r="A9" s="73" t="s">
        <v>179</v>
      </c>
      <c r="B9" s="74" t="s">
        <v>180</v>
      </c>
      <c r="C9" s="75" t="n">
        <v>142.40398</v>
      </c>
      <c r="D9" s="75" t="n">
        <v>442.52671</v>
      </c>
      <c r="E9" s="76" t="n">
        <v>0.04724</v>
      </c>
      <c r="F9" s="77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</row>
    <row r="10" customFormat="false" ht="12.75" hidden="false" customHeight="true" outlineLevel="0" collapsed="false">
      <c r="A10" s="73" t="s">
        <v>181</v>
      </c>
      <c r="B10" s="74" t="s">
        <v>182</v>
      </c>
      <c r="C10" s="75" t="n">
        <v>758.63878</v>
      </c>
      <c r="D10" s="75" t="n">
        <v>949.31382</v>
      </c>
      <c r="E10" s="76" t="n">
        <v>0.02435</v>
      </c>
      <c r="F10" s="77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</row>
    <row r="11" customFormat="false" ht="12.75" hidden="false" customHeight="true" outlineLevel="0" collapsed="false">
      <c r="A11" s="73" t="s">
        <v>183</v>
      </c>
      <c r="B11" s="74" t="s">
        <v>184</v>
      </c>
      <c r="C11" s="75" t="n">
        <v>221.82209</v>
      </c>
      <c r="D11" s="75" t="n">
        <v>357.00377</v>
      </c>
      <c r="E11" s="76" t="n">
        <v>0.02937</v>
      </c>
      <c r="F11" s="77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</row>
    <row r="12" customFormat="false" ht="12.75" hidden="false" customHeight="true" outlineLevel="0" collapsed="false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</row>
    <row r="13" customFormat="false" ht="12.75" hidden="false" customHeight="true" outlineLevel="0" collapsed="false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</row>
    <row r="14" customFormat="false" ht="12.75" hidden="false" customHeight="true" outlineLevel="0" collapsed="false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</row>
    <row r="15" customFormat="false" ht="12.75" hidden="false" customHeight="true" outlineLevel="0" collapsed="false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</row>
    <row r="16" customFormat="false" ht="12.75" hidden="false" customHeight="true" outlineLevel="0" collapsed="false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</row>
    <row r="17" customFormat="false" ht="12.75" hidden="false" customHeight="true" outlineLevel="0" collapsed="false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</row>
    <row r="18" customFormat="false" ht="12.75" hidden="false" customHeight="true" outlineLevel="0" collapsed="false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</row>
    <row r="19" customFormat="false" ht="12.75" hidden="false" customHeight="true" outlineLevel="0" collapsed="false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</row>
    <row r="20" customFormat="false" ht="12.75" hidden="false" customHeight="true" outlineLevel="0" collapsed="false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</row>
    <row r="21" customFormat="false" ht="12.75" hidden="false" customHeight="true" outlineLevel="0" collapsed="false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</row>
    <row r="22" customFormat="false" ht="12.75" hidden="false" customHeight="true" outlineLevel="0" collapsed="false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</row>
    <row r="23" customFormat="false" ht="12.75" hidden="false" customHeight="true" outlineLevel="0" collapsed="false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</row>
    <row r="24" customFormat="false" ht="12.75" hidden="false" customHeight="true" outlineLevel="0" collapsed="false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</row>
    <row r="25" customFormat="false" ht="12.75" hidden="false" customHeight="true" outlineLevel="0" collapsed="false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</row>
    <row r="26" customFormat="false" ht="12.75" hidden="false" customHeight="true" outlineLevel="0" collapsed="false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</row>
    <row r="27" customFormat="false" ht="12.75" hidden="false" customHeight="true" outlineLevel="0" collapsed="false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</row>
    <row r="28" customFormat="false" ht="12.75" hidden="false" customHeight="true" outlineLevel="0" collapsed="false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</row>
    <row r="29" customFormat="false" ht="12.75" hidden="false" customHeight="true" outlineLevel="0" collapsed="false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</row>
    <row r="30" customFormat="false" ht="12.75" hidden="false" customHeight="true" outlineLevel="0" collapsed="false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</row>
    <row r="31" customFormat="false" ht="12.75" hidden="false" customHeight="true" outlineLevel="0" collapsed="false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</row>
    <row r="32" customFormat="false" ht="12.75" hidden="false" customHeight="true" outlineLevel="0" collapsed="false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</row>
    <row r="33" customFormat="false" ht="12.75" hidden="false" customHeight="true" outlineLevel="0" collapsed="false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</row>
    <row r="34" customFormat="false" ht="12.75" hidden="false" customHeight="true" outlineLevel="0" collapsed="false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</row>
    <row r="35" customFormat="false" ht="12.75" hidden="false" customHeight="true" outlineLevel="0" collapsed="false">
      <c r="A35" s="69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</row>
    <row r="36" customFormat="false" ht="12.75" hidden="false" customHeight="true" outlineLevel="0" collapsed="false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</row>
    <row r="37" customFormat="false" ht="12.75" hidden="false" customHeight="true" outlineLevel="0" collapsed="false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</row>
    <row r="38" customFormat="false" ht="12.75" hidden="false" customHeight="true" outlineLevel="0" collapsed="false">
      <c r="A38" s="69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</row>
    <row r="39" customFormat="false" ht="12.75" hidden="false" customHeight="true" outlineLevel="0" collapsed="false">
      <c r="A39" s="69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</row>
    <row r="40" customFormat="false" ht="12.75" hidden="false" customHeight="true" outlineLevel="0" collapsed="false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</row>
    <row r="41" customFormat="false" ht="12.75" hidden="false" customHeight="true" outlineLevel="0" collapsed="false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</row>
    <row r="42" customFormat="false" ht="12.75" hidden="false" customHeight="true" outlineLevel="0" collapsed="false">
      <c r="A42" s="69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</row>
    <row r="43" customFormat="false" ht="12.75" hidden="false" customHeight="true" outlineLevel="0" collapsed="false">
      <c r="A43" s="69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</row>
    <row r="44" customFormat="false" ht="12.75" hidden="false" customHeight="true" outlineLevel="0" collapsed="false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</row>
    <row r="45" customFormat="false" ht="12.75" hidden="false" customHeight="true" outlineLevel="0" collapsed="false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</row>
    <row r="46" customFormat="false" ht="12.75" hidden="false" customHeight="true" outlineLevel="0" collapsed="false">
      <c r="A46" s="69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</row>
    <row r="47" customFormat="false" ht="12.75" hidden="false" customHeight="true" outlineLevel="0" collapsed="false">
      <c r="A47" s="69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</row>
    <row r="48" customFormat="false" ht="12.75" hidden="false" customHeight="true" outlineLevel="0" collapsed="false">
      <c r="A48" s="69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</row>
    <row r="49" customFormat="false" ht="12.75" hidden="false" customHeight="true" outlineLevel="0" collapsed="false">
      <c r="A49" s="69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</row>
    <row r="50" customFormat="false" ht="12.75" hidden="false" customHeight="true" outlineLevel="0" collapsed="false">
      <c r="A50" s="69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</row>
    <row r="51" customFormat="false" ht="12.75" hidden="false" customHeight="true" outlineLevel="0" collapsed="false">
      <c r="A51" s="69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</row>
    <row r="52" customFormat="false" ht="12.75" hidden="false" customHeight="true" outlineLevel="0" collapsed="false">
      <c r="A52" s="69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</row>
    <row r="53" customFormat="false" ht="12.75" hidden="false" customHeight="true" outlineLevel="0" collapsed="false">
      <c r="A53" s="69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</row>
    <row r="54" customFormat="false" ht="12.75" hidden="false" customHeight="true" outlineLevel="0" collapsed="false">
      <c r="A54" s="69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</row>
    <row r="55" customFormat="false" ht="12.75" hidden="false" customHeight="true" outlineLevel="0" collapsed="false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</row>
    <row r="56" customFormat="false" ht="12.75" hidden="false" customHeight="true" outlineLevel="0" collapsed="false">
      <c r="A56" s="69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</row>
    <row r="57" customFormat="false" ht="12.75" hidden="false" customHeight="true" outlineLevel="0" collapsed="false">
      <c r="A57" s="69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</row>
    <row r="58" customFormat="false" ht="12.75" hidden="false" customHeight="true" outlineLevel="0" collapsed="false">
      <c r="A58" s="69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</row>
    <row r="59" customFormat="false" ht="12.75" hidden="false" customHeight="true" outlineLevel="0" collapsed="false">
      <c r="A59" s="69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</row>
    <row r="60" customFormat="false" ht="12.75" hidden="false" customHeight="true" outlineLevel="0" collapsed="false">
      <c r="A60" s="69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</row>
    <row r="61" customFormat="false" ht="12.75" hidden="false" customHeight="true" outlineLevel="0" collapsed="false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</row>
    <row r="62" customFormat="false" ht="12.75" hidden="false" customHeight="true" outlineLevel="0" collapsed="false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</row>
    <row r="63" customFormat="false" ht="12.75" hidden="false" customHeight="true" outlineLevel="0" collapsed="false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</row>
    <row r="64" customFormat="false" ht="12.75" hidden="false" customHeight="true" outlineLevel="0" collapsed="false">
      <c r="A64" s="69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</row>
    <row r="65" customFormat="false" ht="12.75" hidden="false" customHeight="true" outlineLevel="0" collapsed="false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</row>
    <row r="66" customFormat="false" ht="12.75" hidden="false" customHeight="true" outlineLevel="0" collapsed="false">
      <c r="A66" s="69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</row>
    <row r="67" customFormat="false" ht="12.75" hidden="false" customHeight="true" outlineLevel="0" collapsed="false">
      <c r="A67" s="69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</row>
    <row r="68" customFormat="false" ht="12.75" hidden="false" customHeight="true" outlineLevel="0" collapsed="false">
      <c r="A68" s="69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</row>
    <row r="69" customFormat="false" ht="12.75" hidden="false" customHeight="true" outlineLevel="0" collapsed="false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</row>
    <row r="70" customFormat="false" ht="12.75" hidden="false" customHeight="true" outlineLevel="0" collapsed="false">
      <c r="A70" s="69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</row>
    <row r="71" customFormat="false" ht="12.75" hidden="false" customHeight="true" outlineLevel="0" collapsed="false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</row>
    <row r="72" customFormat="false" ht="12.75" hidden="false" customHeight="true" outlineLevel="0" collapsed="false">
      <c r="A72" s="69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</row>
    <row r="73" customFormat="false" ht="12.75" hidden="false" customHeight="true" outlineLevel="0" collapsed="false">
      <c r="A73" s="69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</row>
    <row r="74" customFormat="false" ht="12.75" hidden="false" customHeight="true" outlineLevel="0" collapsed="false">
      <c r="A74" s="69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</row>
    <row r="75" customFormat="false" ht="12.75" hidden="false" customHeight="true" outlineLevel="0" collapsed="false">
      <c r="A75" s="69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</row>
    <row r="76" customFormat="false" ht="12.75" hidden="false" customHeight="true" outlineLevel="0" collapsed="false">
      <c r="A76" s="69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</row>
    <row r="77" customFormat="false" ht="12.75" hidden="false" customHeight="true" outlineLevel="0" collapsed="false">
      <c r="A77" s="69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</row>
    <row r="78" customFormat="false" ht="12.75" hidden="false" customHeight="true" outlineLevel="0" collapsed="false">
      <c r="A78" s="69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</row>
    <row r="79" customFormat="false" ht="12.75" hidden="false" customHeight="true" outlineLevel="0" collapsed="false">
      <c r="A79" s="69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</row>
    <row r="80" customFormat="false" ht="12.75" hidden="false" customHeight="true" outlineLevel="0" collapsed="false">
      <c r="A80" s="69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</row>
    <row r="81" customFormat="false" ht="12.75" hidden="false" customHeight="true" outlineLevel="0" collapsed="false">
      <c r="A81" s="69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</row>
    <row r="82" customFormat="false" ht="12.75" hidden="false" customHeight="true" outlineLevel="0" collapsed="false">
      <c r="A82" s="69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</row>
    <row r="83" customFormat="false" ht="12.75" hidden="false" customHeight="true" outlineLevel="0" collapsed="false">
      <c r="A83" s="69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</row>
    <row r="84" customFormat="false" ht="12.75" hidden="false" customHeight="true" outlineLevel="0" collapsed="false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</row>
    <row r="85" customFormat="false" ht="12.75" hidden="false" customHeight="true" outlineLevel="0" collapsed="false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</row>
    <row r="86" customFormat="false" ht="12.75" hidden="false" customHeight="true" outlineLevel="0" collapsed="false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</row>
    <row r="87" customFormat="false" ht="12.75" hidden="false" customHeight="true" outlineLevel="0" collapsed="false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</row>
    <row r="88" customFormat="false" ht="12.75" hidden="false" customHeight="true" outlineLevel="0" collapsed="false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</row>
    <row r="89" customFormat="false" ht="12.75" hidden="false" customHeight="true" outlineLevel="0" collapsed="false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</row>
    <row r="90" customFormat="false" ht="12.75" hidden="false" customHeight="true" outlineLevel="0" collapsed="false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</row>
    <row r="91" customFormat="false" ht="12.75" hidden="false" customHeight="true" outlineLevel="0" collapsed="false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</row>
    <row r="92" customFormat="false" ht="12.75" hidden="false" customHeight="true" outlineLevel="0" collapsed="false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</row>
    <row r="93" customFormat="false" ht="12.75" hidden="false" customHeight="true" outlineLevel="0" collapsed="false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</row>
    <row r="94" customFormat="false" ht="12.75" hidden="false" customHeight="true" outlineLevel="0" collapsed="false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</row>
    <row r="95" customFormat="false" ht="12.75" hidden="false" customHeight="true" outlineLevel="0" collapsed="false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</row>
    <row r="96" customFormat="false" ht="12.75" hidden="false" customHeight="true" outlineLevel="0" collapsed="false">
      <c r="A96" s="69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</row>
    <row r="97" customFormat="false" ht="12.75" hidden="false" customHeight="true" outlineLevel="0" collapsed="false">
      <c r="A97" s="69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</row>
    <row r="98" customFormat="false" ht="12.75" hidden="false" customHeight="true" outlineLevel="0" collapsed="false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</row>
    <row r="99" customFormat="false" ht="12.75" hidden="false" customHeight="true" outlineLevel="0" collapsed="false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</row>
    <row r="100" customFormat="false" ht="12.75" hidden="false" customHeight="true" outlineLevel="0" collapsed="false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</row>
    <row r="101" customFormat="false" ht="12.75" hidden="false" customHeight="true" outlineLevel="0" collapsed="false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</row>
    <row r="102" customFormat="false" ht="12.75" hidden="false" customHeight="true" outlineLevel="0" collapsed="false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</row>
    <row r="103" customFormat="false" ht="12.75" hidden="false" customHeight="true" outlineLevel="0" collapsed="false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</row>
    <row r="104" customFormat="false" ht="12.75" hidden="false" customHeight="true" outlineLevel="0" collapsed="false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</row>
    <row r="105" customFormat="false" ht="12.75" hidden="false" customHeight="true" outlineLevel="0" collapsed="false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</row>
    <row r="106" customFormat="false" ht="12.75" hidden="false" customHeight="true" outlineLevel="0" collapsed="false">
      <c r="A106" s="69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</row>
    <row r="107" customFormat="false" ht="12.75" hidden="false" customHeight="true" outlineLevel="0" collapsed="false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</row>
    <row r="108" customFormat="false" ht="12.75" hidden="false" customHeight="true" outlineLevel="0" collapsed="false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</row>
    <row r="109" customFormat="false" ht="12.75" hidden="false" customHeight="true" outlineLevel="0" collapsed="false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</row>
    <row r="110" customFormat="false" ht="12.75" hidden="false" customHeight="true" outlineLevel="0" collapsed="false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</row>
    <row r="111" customFormat="false" ht="12.75" hidden="false" customHeight="true" outlineLevel="0" collapsed="false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</row>
    <row r="112" customFormat="false" ht="12.75" hidden="false" customHeight="true" outlineLevel="0" collapsed="false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</row>
    <row r="113" customFormat="false" ht="12.75" hidden="false" customHeight="true" outlineLevel="0" collapsed="false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</row>
    <row r="114" customFormat="false" ht="12.75" hidden="false" customHeight="true" outlineLevel="0" collapsed="false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</row>
    <row r="115" customFormat="false" ht="12.75" hidden="false" customHeight="true" outlineLevel="0" collapsed="false">
      <c r="A115" s="69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</row>
    <row r="116" customFormat="false" ht="12.75" hidden="false" customHeight="true" outlineLevel="0" collapsed="false">
      <c r="A116" s="69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</row>
    <row r="117" customFormat="false" ht="12.75" hidden="false" customHeight="true" outlineLevel="0" collapsed="false">
      <c r="A117" s="69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</row>
    <row r="118" customFormat="false" ht="12.75" hidden="false" customHeight="true" outlineLevel="0" collapsed="false">
      <c r="A118" s="69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</row>
    <row r="119" customFormat="false" ht="12.75" hidden="false" customHeight="true" outlineLevel="0" collapsed="false">
      <c r="A119" s="69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</row>
    <row r="120" customFormat="false" ht="12.75" hidden="false" customHeight="true" outlineLevel="0" collapsed="false">
      <c r="A120" s="69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</row>
    <row r="121" customFormat="false" ht="12.75" hidden="false" customHeight="true" outlineLevel="0" collapsed="false">
      <c r="A121" s="69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</row>
    <row r="122" customFormat="false" ht="12.75" hidden="false" customHeight="true" outlineLevel="0" collapsed="false">
      <c r="A122" s="69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</row>
    <row r="123" customFormat="false" ht="12.75" hidden="false" customHeight="true" outlineLevel="0" collapsed="false">
      <c r="A123" s="69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</row>
    <row r="124" customFormat="false" ht="12.75" hidden="false" customHeight="true" outlineLevel="0" collapsed="false">
      <c r="A124" s="69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</row>
    <row r="125" customFormat="false" ht="12.75" hidden="false" customHeight="true" outlineLevel="0" collapsed="false">
      <c r="A125" s="69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</row>
    <row r="126" customFormat="false" ht="12.75" hidden="false" customHeight="true" outlineLevel="0" collapsed="false">
      <c r="A126" s="69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</row>
    <row r="127" customFormat="false" ht="12.75" hidden="false" customHeight="true" outlineLevel="0" collapsed="false">
      <c r="A127" s="69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</row>
    <row r="128" customFormat="false" ht="12.75" hidden="false" customHeight="true" outlineLevel="0" collapsed="false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</row>
    <row r="129" customFormat="false" ht="12.75" hidden="false" customHeight="true" outlineLevel="0" collapsed="false">
      <c r="A129" s="69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</row>
    <row r="130" customFormat="false" ht="12.75" hidden="false" customHeight="true" outlineLevel="0" collapsed="false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</row>
    <row r="131" customFormat="false" ht="12.75" hidden="false" customHeight="true" outlineLevel="0" collapsed="false">
      <c r="A131" s="69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</row>
    <row r="132" customFormat="false" ht="12.75" hidden="false" customHeight="true" outlineLevel="0" collapsed="false">
      <c r="A132" s="69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</row>
    <row r="133" customFormat="false" ht="12.75" hidden="false" customHeight="true" outlineLevel="0" collapsed="false">
      <c r="A133" s="69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</row>
    <row r="134" customFormat="false" ht="12.75" hidden="false" customHeight="true" outlineLevel="0" collapsed="false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</row>
    <row r="135" customFormat="false" ht="12.75" hidden="false" customHeight="true" outlineLevel="0" collapsed="false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</row>
    <row r="136" customFormat="false" ht="12.75" hidden="false" customHeight="true" outlineLevel="0" collapsed="false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</row>
    <row r="137" customFormat="false" ht="12.75" hidden="false" customHeight="true" outlineLevel="0" collapsed="false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</row>
    <row r="138" customFormat="false" ht="12.75" hidden="false" customHeight="true" outlineLevel="0" collapsed="false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</row>
    <row r="139" customFormat="false" ht="12.75" hidden="false" customHeight="true" outlineLevel="0" collapsed="false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</row>
    <row r="140" customFormat="false" ht="12.75" hidden="false" customHeight="true" outlineLevel="0" collapsed="false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</row>
    <row r="141" customFormat="false" ht="12.75" hidden="false" customHeight="true" outlineLevel="0" collapsed="false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</row>
    <row r="142" customFormat="false" ht="12.75" hidden="false" customHeight="true" outlineLevel="0" collapsed="false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</row>
    <row r="143" customFormat="false" ht="12.75" hidden="false" customHeight="true" outlineLevel="0" collapsed="false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</row>
    <row r="144" customFormat="false" ht="12.75" hidden="false" customHeight="true" outlineLevel="0" collapsed="false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</row>
    <row r="145" customFormat="false" ht="12.75" hidden="false" customHeight="true" outlineLevel="0" collapsed="false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</row>
    <row r="146" customFormat="false" ht="12.75" hidden="false" customHeight="true" outlineLevel="0" collapsed="false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</row>
    <row r="147" customFormat="false" ht="12.75" hidden="false" customHeight="true" outlineLevel="0" collapsed="false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</row>
    <row r="148" customFormat="false" ht="12.75" hidden="false" customHeight="true" outlineLevel="0" collapsed="false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</row>
    <row r="149" customFormat="false" ht="12.75" hidden="false" customHeight="true" outlineLevel="0" collapsed="false">
      <c r="A149" s="69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</row>
    <row r="150" customFormat="false" ht="12.75" hidden="false" customHeight="true" outlineLevel="0" collapsed="false">
      <c r="A150" s="69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</row>
    <row r="151" customFormat="false" ht="12.75" hidden="false" customHeight="true" outlineLevel="0" collapsed="false">
      <c r="A151" s="69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</row>
    <row r="152" customFormat="false" ht="12.75" hidden="false" customHeight="true" outlineLevel="0" collapsed="false">
      <c r="A152" s="69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</row>
    <row r="153" customFormat="false" ht="12.75" hidden="false" customHeight="true" outlineLevel="0" collapsed="false">
      <c r="A153" s="69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</row>
    <row r="154" customFormat="false" ht="12.75" hidden="false" customHeight="true" outlineLevel="0" collapsed="false">
      <c r="A154" s="69"/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</row>
    <row r="155" customFormat="false" ht="12.75" hidden="false" customHeight="true" outlineLevel="0" collapsed="false">
      <c r="A155" s="69"/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</row>
    <row r="156" customFormat="false" ht="12.75" hidden="false" customHeight="true" outlineLevel="0" collapsed="false">
      <c r="A156" s="69"/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</row>
    <row r="157" customFormat="false" ht="12.75" hidden="false" customHeight="true" outlineLevel="0" collapsed="false">
      <c r="A157" s="69"/>
      <c r="B157" s="69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</row>
    <row r="158" customFormat="false" ht="12.75" hidden="false" customHeight="true" outlineLevel="0" collapsed="false">
      <c r="A158" s="69"/>
      <c r="B158" s="69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69"/>
    </row>
    <row r="159" customFormat="false" ht="12.75" hidden="false" customHeight="true" outlineLevel="0" collapsed="false">
      <c r="A159" s="69"/>
      <c r="B159" s="69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</row>
    <row r="160" customFormat="false" ht="12.75" hidden="false" customHeight="true" outlineLevel="0" collapsed="false">
      <c r="A160" s="69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</row>
    <row r="161" customFormat="false" ht="12.75" hidden="false" customHeight="true" outlineLevel="0" collapsed="false">
      <c r="A161" s="69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</row>
    <row r="162" customFormat="false" ht="12.75" hidden="false" customHeight="true" outlineLevel="0" collapsed="false">
      <c r="A162" s="69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</row>
    <row r="163" customFormat="false" ht="12.75" hidden="false" customHeight="true" outlineLevel="0" collapsed="false">
      <c r="A163" s="69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</row>
    <row r="164" customFormat="false" ht="12.75" hidden="false" customHeight="true" outlineLevel="0" collapsed="false">
      <c r="A164" s="69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</row>
    <row r="165" customFormat="false" ht="12.75" hidden="false" customHeight="true" outlineLevel="0" collapsed="false">
      <c r="A165" s="69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</row>
    <row r="166" customFormat="false" ht="12.75" hidden="false" customHeight="true" outlineLevel="0" collapsed="false">
      <c r="A166" s="69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</row>
    <row r="167" customFormat="false" ht="12.75" hidden="false" customHeight="true" outlineLevel="0" collapsed="false">
      <c r="A167" s="69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</row>
    <row r="168" customFormat="false" ht="12.75" hidden="false" customHeight="true" outlineLevel="0" collapsed="false">
      <c r="A168" s="69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</row>
    <row r="169" customFormat="false" ht="12.75" hidden="false" customHeight="true" outlineLevel="0" collapsed="false">
      <c r="A169" s="69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</row>
    <row r="170" customFormat="false" ht="12.75" hidden="false" customHeight="true" outlineLevel="0" collapsed="false">
      <c r="A170" s="69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</row>
    <row r="171" customFormat="false" ht="12.75" hidden="false" customHeight="true" outlineLevel="0" collapsed="false">
      <c r="A171" s="69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</row>
    <row r="172" customFormat="false" ht="12.75" hidden="false" customHeight="true" outlineLevel="0" collapsed="false">
      <c r="A172" s="69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</row>
    <row r="173" customFormat="false" ht="12.75" hidden="false" customHeight="true" outlineLevel="0" collapsed="false">
      <c r="A173" s="69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</row>
    <row r="174" customFormat="false" ht="12.75" hidden="false" customHeight="true" outlineLevel="0" collapsed="false">
      <c r="A174" s="69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</row>
    <row r="175" customFormat="false" ht="12.75" hidden="false" customHeight="true" outlineLevel="0" collapsed="false">
      <c r="A175" s="69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</row>
    <row r="176" customFormat="false" ht="12.75" hidden="false" customHeight="true" outlineLevel="0" collapsed="false">
      <c r="A176" s="69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</row>
    <row r="177" customFormat="false" ht="12.75" hidden="false" customHeight="true" outlineLevel="0" collapsed="false">
      <c r="A177" s="69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</row>
    <row r="178" customFormat="false" ht="12.75" hidden="false" customHeight="true" outlineLevel="0" collapsed="false">
      <c r="A178" s="69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</row>
    <row r="179" customFormat="false" ht="12.75" hidden="false" customHeight="true" outlineLevel="0" collapsed="false">
      <c r="A179" s="69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</row>
    <row r="180" customFormat="false" ht="12.75" hidden="false" customHeight="true" outlineLevel="0" collapsed="false">
      <c r="A180" s="69"/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</row>
    <row r="181" customFormat="false" ht="12.75" hidden="false" customHeight="true" outlineLevel="0" collapsed="false">
      <c r="A181" s="69"/>
      <c r="B181" s="69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  <c r="Y181" s="69"/>
    </row>
    <row r="182" customFormat="false" ht="12.75" hidden="false" customHeight="true" outlineLevel="0" collapsed="false">
      <c r="A182" s="69"/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</row>
    <row r="183" customFormat="false" ht="12.75" hidden="false" customHeight="true" outlineLevel="0" collapsed="false">
      <c r="A183" s="69"/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</row>
    <row r="184" customFormat="false" ht="12.75" hidden="false" customHeight="true" outlineLevel="0" collapsed="false">
      <c r="A184" s="69"/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</row>
    <row r="185" customFormat="false" ht="12.75" hidden="false" customHeight="true" outlineLevel="0" collapsed="false">
      <c r="A185" s="69"/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</row>
    <row r="186" customFormat="false" ht="12.75" hidden="false" customHeight="true" outlineLevel="0" collapsed="false">
      <c r="A186" s="69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</row>
    <row r="187" customFormat="false" ht="12.75" hidden="false" customHeight="true" outlineLevel="0" collapsed="false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</row>
    <row r="188" customFormat="false" ht="12.75" hidden="false" customHeight="true" outlineLevel="0" collapsed="false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</row>
    <row r="189" customFormat="false" ht="12.75" hidden="false" customHeight="true" outlineLevel="0" collapsed="false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</row>
    <row r="190" customFormat="false" ht="12.75" hidden="false" customHeight="true" outlineLevel="0" collapsed="false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</row>
    <row r="191" customFormat="false" ht="12.75" hidden="false" customHeight="true" outlineLevel="0" collapsed="false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</row>
    <row r="192" customFormat="false" ht="12.75" hidden="false" customHeight="true" outlineLevel="0" collapsed="false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</row>
    <row r="193" customFormat="false" ht="12.75" hidden="false" customHeight="true" outlineLevel="0" collapsed="false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</row>
    <row r="194" customFormat="false" ht="12.75" hidden="false" customHeight="true" outlineLevel="0" collapsed="false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</row>
    <row r="195" customFormat="false" ht="12.75" hidden="false" customHeight="true" outlineLevel="0" collapsed="false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</row>
    <row r="196" customFormat="false" ht="12.75" hidden="false" customHeight="true" outlineLevel="0" collapsed="false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</row>
    <row r="197" customFormat="false" ht="12.75" hidden="false" customHeight="true" outlineLevel="0" collapsed="false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</row>
    <row r="198" customFormat="false" ht="12.75" hidden="false" customHeight="true" outlineLevel="0" collapsed="false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</row>
    <row r="199" customFormat="false" ht="12.75" hidden="false" customHeight="true" outlineLevel="0" collapsed="false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</row>
    <row r="200" customFormat="false" ht="12.75" hidden="false" customHeight="true" outlineLevel="0" collapsed="false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</row>
    <row r="201" customFormat="false" ht="12.75" hidden="false" customHeight="true" outlineLevel="0" collapsed="false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</row>
    <row r="202" customFormat="false" ht="12.75" hidden="false" customHeight="true" outlineLevel="0" collapsed="false">
      <c r="A202" s="69"/>
      <c r="B202" s="69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</row>
    <row r="203" customFormat="false" ht="12.75" hidden="false" customHeight="true" outlineLevel="0" collapsed="false">
      <c r="A203" s="69"/>
      <c r="B203" s="69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</row>
    <row r="204" customFormat="false" ht="12.75" hidden="false" customHeight="true" outlineLevel="0" collapsed="false">
      <c r="A204" s="69"/>
      <c r="B204" s="69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  <c r="Y204" s="69"/>
    </row>
    <row r="205" customFormat="false" ht="12.75" hidden="false" customHeight="true" outlineLevel="0" collapsed="false">
      <c r="A205" s="69"/>
      <c r="B205" s="69"/>
      <c r="C205" s="69"/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  <c r="Y205" s="69"/>
    </row>
    <row r="206" customFormat="false" ht="12.75" hidden="false" customHeight="true" outlineLevel="0" collapsed="false">
      <c r="A206" s="69"/>
      <c r="B206" s="69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  <c r="Y206" s="69"/>
    </row>
    <row r="207" customFormat="false" ht="12.75" hidden="false" customHeight="true" outlineLevel="0" collapsed="false">
      <c r="A207" s="69"/>
      <c r="B207" s="69"/>
      <c r="C207" s="69"/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  <c r="Y207" s="69"/>
    </row>
    <row r="208" customFormat="false" ht="12.75" hidden="false" customHeight="true" outlineLevel="0" collapsed="false">
      <c r="A208" s="69"/>
      <c r="B208" s="69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</row>
    <row r="209" customFormat="false" ht="12.75" hidden="false" customHeight="true" outlineLevel="0" collapsed="false">
      <c r="A209" s="69"/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  <c r="Y209" s="69"/>
    </row>
    <row r="210" customFormat="false" ht="12.75" hidden="false" customHeight="true" outlineLevel="0" collapsed="false">
      <c r="A210" s="69"/>
      <c r="B210" s="69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  <c r="Y210" s="69"/>
    </row>
    <row r="211" customFormat="false" ht="12.75" hidden="false" customHeight="true" outlineLevel="0" collapsed="false">
      <c r="A211" s="69"/>
      <c r="B211" s="69"/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  <c r="Y211" s="69"/>
    </row>
    <row r="212" customFormat="false" ht="12.75" hidden="false" customHeight="true" outlineLevel="0" collapsed="false">
      <c r="A212" s="69"/>
      <c r="B212" s="69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  <c r="Y212" s="69"/>
    </row>
    <row r="213" customFormat="false" ht="12.75" hidden="false" customHeight="true" outlineLevel="0" collapsed="false">
      <c r="A213" s="69"/>
      <c r="B213" s="69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</row>
    <row r="214" customFormat="false" ht="12.75" hidden="false" customHeight="true" outlineLevel="0" collapsed="false">
      <c r="A214" s="69"/>
      <c r="B214" s="69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  <c r="Y214" s="69"/>
    </row>
    <row r="215" customFormat="false" ht="12.75" hidden="false" customHeight="true" outlineLevel="0" collapsed="false">
      <c r="A215" s="69"/>
      <c r="B215" s="69"/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  <c r="Y215" s="69"/>
    </row>
    <row r="216" customFormat="false" ht="12.75" hidden="false" customHeight="true" outlineLevel="0" collapsed="false">
      <c r="A216" s="69"/>
      <c r="B216" s="69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  <c r="Y216" s="69"/>
    </row>
    <row r="217" customFormat="false" ht="12.75" hidden="false" customHeight="true" outlineLevel="0" collapsed="false">
      <c r="A217" s="69"/>
      <c r="B217" s="69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  <c r="Y217" s="69"/>
    </row>
    <row r="218" customFormat="false" ht="12.75" hidden="false" customHeight="true" outlineLevel="0" collapsed="false">
      <c r="A218" s="69"/>
      <c r="B218" s="69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  <c r="Y218" s="69"/>
    </row>
    <row r="219" customFormat="false" ht="12.75" hidden="false" customHeight="true" outlineLevel="0" collapsed="false">
      <c r="A219" s="69"/>
      <c r="B219" s="69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  <c r="Y219" s="69"/>
    </row>
    <row r="220" customFormat="false" ht="12.75" hidden="false" customHeight="true" outlineLevel="0" collapsed="false">
      <c r="A220" s="69"/>
      <c r="B220" s="69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  <c r="Y220" s="69"/>
    </row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1">
    <mergeCell ref="A1:E2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0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6" min="1" style="0" width="8.67"/>
    <col collapsed="false" customWidth="true" hidden="false" outlineLevel="0" max="1025" min="7" style="0" width="14.43"/>
  </cols>
  <sheetData>
    <row r="1" customFormat="false" ht="14.4" hidden="false" customHeight="false" outlineLevel="0" collapsed="false">
      <c r="A1" s="1"/>
      <c r="B1" s="1" t="s">
        <v>185</v>
      </c>
      <c r="C1" s="1" t="s">
        <v>186</v>
      </c>
      <c r="D1" s="1" t="s">
        <v>187</v>
      </c>
      <c r="E1" s="1" t="s">
        <v>188</v>
      </c>
    </row>
    <row r="2" customFormat="false" ht="14.4" hidden="false" customHeight="false" outlineLevel="0" collapsed="false">
      <c r="A2" s="1" t="n">
        <v>10</v>
      </c>
      <c r="B2" s="1" t="n">
        <v>47</v>
      </c>
      <c r="C2" s="1" t="n">
        <v>59</v>
      </c>
      <c r="D2" s="1" t="n">
        <v>43</v>
      </c>
      <c r="E2" s="1" t="n">
        <v>53</v>
      </c>
    </row>
    <row r="3" customFormat="false" ht="14.4" hidden="false" customHeight="false" outlineLevel="0" collapsed="false">
      <c r="A3" s="1" t="n">
        <v>43.01</v>
      </c>
      <c r="B3" s="1" t="n">
        <v>47</v>
      </c>
      <c r="C3" s="1" t="n">
        <v>59</v>
      </c>
      <c r="D3" s="1" t="n">
        <v>47</v>
      </c>
      <c r="E3" s="1" t="n">
        <v>53</v>
      </c>
      <c r="F3" s="78"/>
    </row>
    <row r="4" customFormat="false" ht="14.4" hidden="false" customHeight="false" outlineLevel="0" collapsed="false">
      <c r="A4" s="1" t="n">
        <v>47.01</v>
      </c>
      <c r="B4" s="1" t="n">
        <v>52</v>
      </c>
      <c r="C4" s="1" t="n">
        <v>59</v>
      </c>
      <c r="D4" s="1" t="n">
        <v>52</v>
      </c>
      <c r="E4" s="1" t="n">
        <v>53</v>
      </c>
      <c r="F4" s="78"/>
    </row>
    <row r="5" customFormat="false" ht="14.4" hidden="false" customHeight="false" outlineLevel="0" collapsed="false">
      <c r="A5" s="1" t="n">
        <v>52.01</v>
      </c>
      <c r="B5" s="1" t="n">
        <v>57</v>
      </c>
      <c r="C5" s="1" t="n">
        <v>59</v>
      </c>
      <c r="D5" s="1" t="n">
        <v>57</v>
      </c>
      <c r="E5" s="1" t="n">
        <v>53</v>
      </c>
      <c r="F5" s="78"/>
    </row>
    <row r="6" customFormat="false" ht="14.4" hidden="false" customHeight="false" outlineLevel="0" collapsed="false">
      <c r="A6" s="1" t="n">
        <v>53.01</v>
      </c>
      <c r="B6" s="1" t="n">
        <v>57</v>
      </c>
      <c r="C6" s="1" t="n">
        <v>59</v>
      </c>
      <c r="D6" s="1" t="n">
        <v>57</v>
      </c>
      <c r="E6" s="1" t="n">
        <v>59</v>
      </c>
      <c r="F6" s="32"/>
    </row>
    <row r="7" customFormat="false" ht="14.4" hidden="false" customHeight="false" outlineLevel="0" collapsed="false">
      <c r="A7" s="1" t="n">
        <v>57.01</v>
      </c>
      <c r="B7" s="1" t="n">
        <v>63</v>
      </c>
      <c r="C7" s="1" t="n">
        <v>59</v>
      </c>
      <c r="D7" s="1" t="n">
        <v>63</v>
      </c>
      <c r="E7" s="1" t="n">
        <v>59</v>
      </c>
      <c r="F7" s="78"/>
    </row>
    <row r="8" customFormat="false" ht="14.4" hidden="false" customHeight="false" outlineLevel="0" collapsed="false">
      <c r="A8" s="1" t="n">
        <v>59.01</v>
      </c>
      <c r="B8" s="1" t="n">
        <v>63</v>
      </c>
      <c r="C8" s="1" t="n">
        <v>66</v>
      </c>
      <c r="D8" s="1" t="n">
        <v>63</v>
      </c>
      <c r="E8" s="1" t="n">
        <v>66</v>
      </c>
      <c r="F8" s="32"/>
    </row>
    <row r="9" customFormat="false" ht="14.4" hidden="false" customHeight="false" outlineLevel="0" collapsed="false">
      <c r="A9" s="1" t="n">
        <v>63.01</v>
      </c>
      <c r="B9" s="1" t="n">
        <v>72</v>
      </c>
      <c r="C9" s="1" t="n">
        <v>66</v>
      </c>
      <c r="D9" s="1" t="n">
        <v>72</v>
      </c>
      <c r="E9" s="1" t="n">
        <v>66</v>
      </c>
      <c r="F9" s="78"/>
    </row>
    <row r="10" customFormat="false" ht="14.4" hidden="false" customHeight="false" outlineLevel="0" collapsed="false">
      <c r="A10" s="1" t="n">
        <v>66.01</v>
      </c>
      <c r="B10" s="1" t="n">
        <v>72</v>
      </c>
      <c r="C10" s="1" t="n">
        <v>74</v>
      </c>
      <c r="D10" s="1" t="n">
        <v>72</v>
      </c>
      <c r="E10" s="1" t="n">
        <v>74</v>
      </c>
      <c r="F10" s="32"/>
    </row>
    <row r="11" customFormat="false" ht="14.4" hidden="false" customHeight="false" outlineLevel="0" collapsed="false">
      <c r="A11" s="1" t="n">
        <v>72.01</v>
      </c>
      <c r="B11" s="1" t="n">
        <v>84</v>
      </c>
      <c r="C11" s="1" t="n">
        <v>74</v>
      </c>
      <c r="D11" s="1" t="n">
        <v>84</v>
      </c>
      <c r="E11" s="1" t="n">
        <v>74</v>
      </c>
      <c r="F11" s="78"/>
    </row>
    <row r="12" customFormat="false" ht="14.4" hidden="false" customHeight="false" outlineLevel="0" collapsed="false">
      <c r="A12" s="1" t="n">
        <v>74.01</v>
      </c>
      <c r="B12" s="1" t="n">
        <v>84</v>
      </c>
      <c r="C12" s="1" t="n">
        <v>83</v>
      </c>
      <c r="D12" s="1" t="n">
        <v>84</v>
      </c>
      <c r="E12" s="1" t="n">
        <v>83</v>
      </c>
      <c r="F12" s="78"/>
    </row>
    <row r="13" customFormat="false" ht="14.4" hidden="false" customHeight="false" outlineLevel="0" collapsed="false">
      <c r="A13" s="1" t="n">
        <v>83.01</v>
      </c>
      <c r="B13" s="1" t="n">
        <v>84</v>
      </c>
      <c r="C13" s="1" t="n">
        <v>93</v>
      </c>
      <c r="D13" s="1" t="n">
        <v>84</v>
      </c>
      <c r="E13" s="1" t="n">
        <v>93</v>
      </c>
      <c r="F13" s="32"/>
    </row>
    <row r="14" customFormat="false" ht="14.4" hidden="false" customHeight="false" outlineLevel="0" collapsed="false">
      <c r="A14" s="1" t="n">
        <v>84.01</v>
      </c>
      <c r="B14" s="1" t="s">
        <v>189</v>
      </c>
      <c r="C14" s="1" t="n">
        <v>93</v>
      </c>
      <c r="D14" s="1" t="s">
        <v>189</v>
      </c>
      <c r="E14" s="1" t="n">
        <v>93</v>
      </c>
      <c r="F14" s="78"/>
    </row>
    <row r="15" customFormat="false" ht="14.4" hidden="false" customHeight="false" outlineLevel="0" collapsed="false">
      <c r="A15" s="1" t="n">
        <v>93.01</v>
      </c>
      <c r="B15" s="1" t="s">
        <v>189</v>
      </c>
      <c r="C15" s="1" t="n">
        <v>105</v>
      </c>
      <c r="D15" s="1" t="s">
        <v>189</v>
      </c>
      <c r="E15" s="1" t="n">
        <v>105</v>
      </c>
      <c r="F15" s="32"/>
    </row>
    <row r="16" customFormat="false" ht="14.4" hidden="false" customHeight="false" outlineLevel="0" collapsed="false">
      <c r="A16" s="1" t="n">
        <v>105.01</v>
      </c>
      <c r="B16" s="1" t="s">
        <v>189</v>
      </c>
      <c r="C16" s="1" t="n">
        <v>120</v>
      </c>
      <c r="D16" s="1" t="s">
        <v>189</v>
      </c>
      <c r="E16" s="1" t="n">
        <v>120</v>
      </c>
      <c r="F16" s="32"/>
    </row>
    <row r="17" customFormat="false" ht="14.4" hidden="false" customHeight="false" outlineLevel="0" collapsed="false">
      <c r="A17" s="1" t="n">
        <v>120.01</v>
      </c>
      <c r="B17" s="1" t="s">
        <v>189</v>
      </c>
      <c r="C17" s="1" t="s">
        <v>129</v>
      </c>
      <c r="D17" s="1" t="s">
        <v>189</v>
      </c>
      <c r="E17" s="1" t="s">
        <v>129</v>
      </c>
      <c r="F17" s="32"/>
    </row>
    <row r="18" customFormat="false" ht="14.4" hidden="false" customHeight="false" outlineLevel="0" collapsed="false">
      <c r="A18" s="1"/>
      <c r="B18" s="1"/>
      <c r="C18" s="1"/>
      <c r="D18" s="1"/>
      <c r="E18" s="1"/>
      <c r="F18" s="32"/>
    </row>
    <row r="19" customFormat="false" ht="14.4" hidden="false" customHeight="false" outlineLevel="0" collapsed="false">
      <c r="A19" s="1"/>
      <c r="B19" s="1"/>
      <c r="C19" s="1"/>
      <c r="D19" s="1"/>
      <c r="E19" s="1"/>
      <c r="F19" s="78"/>
    </row>
    <row r="20" customFormat="false" ht="14.4" hidden="false" customHeight="false" outlineLevel="0" collapsed="false">
      <c r="A20" s="1"/>
      <c r="B20" s="1"/>
      <c r="C20" s="1"/>
      <c r="D20" s="1"/>
      <c r="E20" s="1"/>
    </row>
    <row r="21" customFormat="false" ht="15.75" hidden="false" customHeight="true" outlineLevel="0" collapsed="false">
      <c r="A21" s="1"/>
      <c r="B21" s="1"/>
      <c r="C21" s="1"/>
      <c r="D21" s="1"/>
      <c r="E21" s="1"/>
    </row>
    <row r="22" customFormat="false" ht="15.75" hidden="false" customHeight="true" outlineLevel="0" collapsed="false">
      <c r="A22" s="1"/>
      <c r="B22" s="1"/>
      <c r="C22" s="1"/>
      <c r="D22" s="1"/>
      <c r="E22" s="1"/>
    </row>
    <row r="23" customFormat="false" ht="15.75" hidden="false" customHeight="true" outlineLevel="0" collapsed="false">
      <c r="A23" s="1"/>
      <c r="B23" s="1"/>
      <c r="C23" s="1"/>
      <c r="D23" s="1"/>
      <c r="E23" s="1"/>
    </row>
    <row r="24" customFormat="false" ht="15.75" hidden="false" customHeight="true" outlineLevel="0" collapsed="false">
      <c r="A24" s="1"/>
      <c r="B24" s="1"/>
      <c r="C24" s="1"/>
      <c r="D24" s="1"/>
      <c r="E24" s="1"/>
    </row>
    <row r="25" customFormat="false" ht="15.75" hidden="false" customHeight="true" outlineLevel="0" collapsed="false">
      <c r="A25" s="1"/>
      <c r="B25" s="1"/>
      <c r="C25" s="1"/>
      <c r="D25" s="1"/>
      <c r="E25" s="1"/>
    </row>
    <row r="26" customFormat="false" ht="15.75" hidden="false" customHeight="true" outlineLevel="0" collapsed="false">
      <c r="A26" s="1"/>
      <c r="B26" s="1"/>
      <c r="C26" s="1"/>
      <c r="D26" s="1"/>
      <c r="E26" s="1"/>
    </row>
    <row r="27" customFormat="false" ht="15.75" hidden="false" customHeight="true" outlineLevel="0" collapsed="false">
      <c r="A27" s="1"/>
      <c r="B27" s="1"/>
      <c r="C27" s="1"/>
      <c r="D27" s="1"/>
      <c r="E27" s="1"/>
    </row>
    <row r="28" customFormat="false" ht="15.75" hidden="false" customHeight="true" outlineLevel="0" collapsed="false">
      <c r="A28" s="1"/>
      <c r="B28" s="1"/>
      <c r="C28" s="1"/>
      <c r="D28" s="1"/>
      <c r="E28" s="1"/>
    </row>
    <row r="29" customFormat="false" ht="15.75" hidden="false" customHeight="true" outlineLevel="0" collapsed="false">
      <c r="A29" s="1"/>
      <c r="B29" s="1"/>
      <c r="C29" s="1"/>
      <c r="D29" s="1"/>
      <c r="E29" s="1"/>
    </row>
    <row r="30" customFormat="false" ht="15.75" hidden="false" customHeight="true" outlineLevel="0" collapsed="false">
      <c r="A30" s="1"/>
      <c r="B30" s="1"/>
      <c r="C30" s="1"/>
      <c r="D30" s="1"/>
      <c r="E30" s="1"/>
    </row>
    <row r="31" customFormat="false" ht="15.75" hidden="false" customHeight="true" outlineLevel="0" collapsed="false">
      <c r="A31" s="1"/>
      <c r="B31" s="1"/>
      <c r="C31" s="1"/>
      <c r="D31" s="1"/>
      <c r="E31" s="1"/>
    </row>
    <row r="32" customFormat="false" ht="15.75" hidden="false" customHeight="true" outlineLevel="0" collapsed="false">
      <c r="A32" s="1"/>
      <c r="B32" s="1"/>
      <c r="C32" s="1"/>
      <c r="D32" s="1"/>
      <c r="E32" s="1"/>
    </row>
    <row r="33" customFormat="false" ht="15.75" hidden="false" customHeight="true" outlineLevel="0" collapsed="false">
      <c r="A33" s="1"/>
      <c r="B33" s="1"/>
      <c r="C33" s="1"/>
      <c r="D33" s="1"/>
      <c r="E33" s="1"/>
    </row>
    <row r="34" customFormat="false" ht="15.75" hidden="false" customHeight="true" outlineLevel="0" collapsed="false">
      <c r="A34" s="1"/>
      <c r="B34" s="1"/>
      <c r="C34" s="1"/>
      <c r="D34" s="1"/>
      <c r="E34" s="1"/>
    </row>
    <row r="35" customFormat="false" ht="15.75" hidden="false" customHeight="true" outlineLevel="0" collapsed="false">
      <c r="A35" s="1"/>
      <c r="B35" s="1"/>
      <c r="C35" s="1"/>
      <c r="D35" s="1"/>
      <c r="E35" s="1"/>
    </row>
    <row r="36" customFormat="false" ht="15.75" hidden="false" customHeight="true" outlineLevel="0" collapsed="false">
      <c r="A36" s="1"/>
      <c r="B36" s="1"/>
      <c r="C36" s="1"/>
      <c r="D36" s="1"/>
      <c r="E36" s="1"/>
    </row>
    <row r="37" customFormat="false" ht="15.75" hidden="false" customHeight="true" outlineLevel="0" collapsed="false">
      <c r="A37" s="1"/>
      <c r="B37" s="1"/>
      <c r="C37" s="1"/>
      <c r="D37" s="1"/>
      <c r="E37" s="1"/>
    </row>
    <row r="38" customFormat="false" ht="15.75" hidden="false" customHeight="true" outlineLevel="0" collapsed="false">
      <c r="A38" s="1"/>
      <c r="B38" s="1"/>
      <c r="C38" s="1"/>
      <c r="D38" s="1"/>
      <c r="E38" s="1"/>
    </row>
    <row r="39" customFormat="false" ht="15.75" hidden="false" customHeight="true" outlineLevel="0" collapsed="false">
      <c r="A39" s="1"/>
      <c r="B39" s="1"/>
      <c r="C39" s="1"/>
      <c r="D39" s="1"/>
      <c r="E39" s="1"/>
    </row>
    <row r="40" customFormat="false" ht="15.75" hidden="false" customHeight="true" outlineLevel="0" collapsed="false">
      <c r="A40" s="1"/>
      <c r="B40" s="1"/>
      <c r="C40" s="1"/>
      <c r="D40" s="1"/>
      <c r="E40" s="1"/>
    </row>
    <row r="41" customFormat="false" ht="15.75" hidden="false" customHeight="true" outlineLevel="0" collapsed="false">
      <c r="A41" s="1"/>
      <c r="B41" s="1"/>
      <c r="C41" s="1"/>
      <c r="D41" s="1"/>
      <c r="E41" s="1"/>
    </row>
    <row r="42" customFormat="false" ht="15.75" hidden="false" customHeight="true" outlineLevel="0" collapsed="false">
      <c r="A42" s="1"/>
      <c r="B42" s="1"/>
      <c r="C42" s="1"/>
      <c r="D42" s="1"/>
      <c r="E42" s="1"/>
    </row>
    <row r="43" customFormat="false" ht="15.75" hidden="false" customHeight="true" outlineLevel="0" collapsed="false">
      <c r="A43" s="1"/>
      <c r="B43" s="1"/>
      <c r="C43" s="1"/>
      <c r="D43" s="1"/>
      <c r="E43" s="1"/>
    </row>
    <row r="44" customFormat="false" ht="15.75" hidden="false" customHeight="true" outlineLevel="0" collapsed="false">
      <c r="A44" s="1"/>
      <c r="B44" s="1"/>
      <c r="C44" s="1"/>
      <c r="D44" s="1"/>
      <c r="E44" s="1"/>
    </row>
    <row r="45" customFormat="false" ht="15.75" hidden="false" customHeight="true" outlineLevel="0" collapsed="false">
      <c r="A45" s="1"/>
      <c r="B45" s="1"/>
      <c r="C45" s="1"/>
      <c r="D45" s="1"/>
      <c r="E45" s="1"/>
    </row>
    <row r="46" customFormat="false" ht="15.75" hidden="false" customHeight="true" outlineLevel="0" collapsed="false">
      <c r="A46" s="1"/>
      <c r="B46" s="1"/>
      <c r="C46" s="1"/>
      <c r="D46" s="1"/>
      <c r="E46" s="1"/>
    </row>
    <row r="47" customFormat="false" ht="15.75" hidden="false" customHeight="true" outlineLevel="0" collapsed="false">
      <c r="A47" s="1"/>
      <c r="B47" s="1"/>
      <c r="C47" s="1"/>
      <c r="D47" s="1"/>
      <c r="E47" s="1"/>
    </row>
    <row r="48" customFormat="false" ht="15.75" hidden="false" customHeight="true" outlineLevel="0" collapsed="false">
      <c r="A48" s="1"/>
      <c r="B48" s="1"/>
      <c r="C48" s="1"/>
      <c r="D48" s="1"/>
      <c r="E48" s="1"/>
    </row>
    <row r="49" customFormat="false" ht="15.75" hidden="false" customHeight="true" outlineLevel="0" collapsed="false">
      <c r="A49" s="1"/>
      <c r="B49" s="1"/>
      <c r="C49" s="1"/>
      <c r="D49" s="1"/>
      <c r="E49" s="1"/>
    </row>
    <row r="50" customFormat="false" ht="15.75" hidden="false" customHeight="true" outlineLevel="0" collapsed="false">
      <c r="A50" s="1"/>
      <c r="B50" s="1"/>
      <c r="C50" s="1"/>
      <c r="D50" s="1"/>
      <c r="E50" s="1"/>
    </row>
    <row r="51" customFormat="false" ht="15.75" hidden="false" customHeight="true" outlineLevel="0" collapsed="false">
      <c r="A51" s="1"/>
      <c r="B51" s="1"/>
      <c r="C51" s="1"/>
      <c r="D51" s="1"/>
      <c r="E51" s="1"/>
    </row>
    <row r="52" customFormat="false" ht="15.75" hidden="false" customHeight="true" outlineLevel="0" collapsed="false">
      <c r="A52" s="1"/>
      <c r="B52" s="1"/>
      <c r="C52" s="1"/>
      <c r="D52" s="1"/>
      <c r="E52" s="1"/>
    </row>
    <row r="53" customFormat="false" ht="15.75" hidden="false" customHeight="true" outlineLevel="0" collapsed="false">
      <c r="A53" s="1"/>
      <c r="B53" s="1"/>
      <c r="C53" s="1"/>
      <c r="D53" s="1"/>
      <c r="E53" s="1"/>
    </row>
    <row r="54" customFormat="false" ht="15.75" hidden="false" customHeight="true" outlineLevel="0" collapsed="false">
      <c r="A54" s="1"/>
      <c r="B54" s="1"/>
      <c r="C54" s="1"/>
      <c r="D54" s="1"/>
      <c r="E54" s="1"/>
    </row>
    <row r="55" customFormat="false" ht="15.75" hidden="false" customHeight="true" outlineLevel="0" collapsed="false">
      <c r="A55" s="1"/>
      <c r="B55" s="1"/>
      <c r="C55" s="1"/>
      <c r="D55" s="1"/>
      <c r="E55" s="1"/>
    </row>
    <row r="56" customFormat="false" ht="15.75" hidden="false" customHeight="true" outlineLevel="0" collapsed="false">
      <c r="A56" s="1"/>
      <c r="B56" s="1"/>
      <c r="C56" s="1"/>
      <c r="D56" s="1"/>
      <c r="E56" s="1"/>
    </row>
    <row r="57" customFormat="false" ht="15.75" hidden="false" customHeight="true" outlineLevel="0" collapsed="false">
      <c r="A57" s="1"/>
      <c r="B57" s="1"/>
      <c r="C57" s="1"/>
      <c r="D57" s="1"/>
      <c r="E57" s="1"/>
    </row>
    <row r="58" customFormat="false" ht="15.75" hidden="false" customHeight="true" outlineLevel="0" collapsed="false">
      <c r="A58" s="1"/>
      <c r="B58" s="1"/>
      <c r="C58" s="1"/>
      <c r="D58" s="1"/>
      <c r="E58" s="1"/>
    </row>
    <row r="59" customFormat="false" ht="15.75" hidden="false" customHeight="true" outlineLevel="0" collapsed="false">
      <c r="A59" s="1"/>
      <c r="B59" s="1"/>
      <c r="C59" s="1"/>
      <c r="D59" s="1"/>
      <c r="E59" s="1"/>
    </row>
    <row r="60" customFormat="false" ht="15.75" hidden="false" customHeight="true" outlineLevel="0" collapsed="false">
      <c r="A60" s="1"/>
      <c r="B60" s="1"/>
      <c r="C60" s="1"/>
      <c r="D60" s="1"/>
      <c r="E60" s="1"/>
    </row>
    <row r="61" customFormat="false" ht="15.75" hidden="false" customHeight="true" outlineLevel="0" collapsed="false">
      <c r="A61" s="1"/>
      <c r="B61" s="1"/>
      <c r="C61" s="1"/>
      <c r="D61" s="1"/>
      <c r="E61" s="1"/>
    </row>
    <row r="62" customFormat="false" ht="15.75" hidden="false" customHeight="true" outlineLevel="0" collapsed="false">
      <c r="A62" s="1"/>
      <c r="B62" s="1"/>
      <c r="C62" s="1"/>
      <c r="D62" s="1"/>
      <c r="E62" s="1"/>
    </row>
    <row r="63" customFormat="false" ht="15.75" hidden="false" customHeight="true" outlineLevel="0" collapsed="false">
      <c r="A63" s="1"/>
      <c r="B63" s="1"/>
      <c r="C63" s="1"/>
      <c r="D63" s="1"/>
      <c r="E63" s="1"/>
    </row>
    <row r="64" customFormat="false" ht="15.75" hidden="false" customHeight="true" outlineLevel="0" collapsed="false">
      <c r="A64" s="1"/>
      <c r="B64" s="1"/>
      <c r="C64" s="1"/>
      <c r="D64" s="1"/>
      <c r="E64" s="1"/>
    </row>
    <row r="65" customFormat="false" ht="15.75" hidden="false" customHeight="true" outlineLevel="0" collapsed="false">
      <c r="A65" s="1"/>
      <c r="B65" s="1"/>
      <c r="C65" s="1"/>
      <c r="D65" s="1"/>
      <c r="E65" s="1"/>
    </row>
    <row r="66" customFormat="false" ht="15.75" hidden="false" customHeight="true" outlineLevel="0" collapsed="false">
      <c r="A66" s="1"/>
      <c r="B66" s="1"/>
      <c r="C66" s="1"/>
      <c r="D66" s="1"/>
      <c r="E66" s="1"/>
    </row>
    <row r="67" customFormat="false" ht="15.75" hidden="false" customHeight="true" outlineLevel="0" collapsed="false">
      <c r="A67" s="1"/>
      <c r="B67" s="1"/>
      <c r="C67" s="1"/>
      <c r="D67" s="1"/>
      <c r="E67" s="1"/>
    </row>
    <row r="68" customFormat="false" ht="15.75" hidden="false" customHeight="true" outlineLevel="0" collapsed="false">
      <c r="A68" s="1"/>
      <c r="B68" s="1"/>
      <c r="C68" s="1"/>
      <c r="D68" s="1"/>
      <c r="E68" s="1"/>
    </row>
    <row r="69" customFormat="false" ht="15.75" hidden="false" customHeight="true" outlineLevel="0" collapsed="false">
      <c r="A69" s="1"/>
      <c r="B69" s="1"/>
      <c r="C69" s="1"/>
      <c r="D69" s="1"/>
      <c r="E69" s="1"/>
    </row>
    <row r="70" customFormat="false" ht="15.75" hidden="false" customHeight="true" outlineLevel="0" collapsed="false">
      <c r="A70" s="1"/>
      <c r="B70" s="1"/>
      <c r="C70" s="1"/>
      <c r="D70" s="1"/>
      <c r="E70" s="1"/>
    </row>
    <row r="71" customFormat="false" ht="15.75" hidden="false" customHeight="true" outlineLevel="0" collapsed="false">
      <c r="A71" s="1"/>
      <c r="B71" s="1"/>
      <c r="C71" s="1"/>
      <c r="D71" s="1"/>
      <c r="E71" s="1"/>
    </row>
    <row r="72" customFormat="false" ht="15.75" hidden="false" customHeight="true" outlineLevel="0" collapsed="false">
      <c r="A72" s="1"/>
      <c r="B72" s="1"/>
      <c r="C72" s="1"/>
      <c r="D72" s="1"/>
      <c r="E72" s="1"/>
    </row>
    <row r="73" customFormat="false" ht="15.75" hidden="false" customHeight="true" outlineLevel="0" collapsed="false">
      <c r="A73" s="1"/>
      <c r="B73" s="1"/>
      <c r="C73" s="1"/>
      <c r="D73" s="1"/>
      <c r="E73" s="1"/>
    </row>
    <row r="74" customFormat="false" ht="15.75" hidden="false" customHeight="true" outlineLevel="0" collapsed="false">
      <c r="A74" s="1"/>
      <c r="B74" s="1"/>
      <c r="C74" s="1"/>
      <c r="D74" s="1"/>
      <c r="E74" s="1"/>
    </row>
    <row r="75" customFormat="false" ht="15.75" hidden="false" customHeight="true" outlineLevel="0" collapsed="false">
      <c r="A75" s="1"/>
      <c r="B75" s="1"/>
      <c r="C75" s="1"/>
      <c r="D75" s="1"/>
      <c r="E75" s="1"/>
    </row>
    <row r="76" customFormat="false" ht="15.75" hidden="false" customHeight="true" outlineLevel="0" collapsed="false">
      <c r="A76" s="1"/>
      <c r="B76" s="1"/>
      <c r="C76" s="1"/>
      <c r="D76" s="1"/>
      <c r="E76" s="1"/>
    </row>
    <row r="77" customFormat="false" ht="15.75" hidden="false" customHeight="true" outlineLevel="0" collapsed="false">
      <c r="A77" s="1"/>
      <c r="B77" s="1"/>
      <c r="C77" s="1"/>
      <c r="D77" s="1"/>
      <c r="E77" s="1"/>
    </row>
    <row r="78" customFormat="false" ht="15.75" hidden="false" customHeight="true" outlineLevel="0" collapsed="false">
      <c r="A78" s="1"/>
      <c r="B78" s="1"/>
      <c r="C78" s="1"/>
      <c r="D78" s="1"/>
      <c r="E78" s="1"/>
    </row>
    <row r="79" customFormat="false" ht="15.75" hidden="false" customHeight="true" outlineLevel="0" collapsed="false">
      <c r="A79" s="1"/>
      <c r="B79" s="1"/>
      <c r="C79" s="1"/>
      <c r="D79" s="1"/>
      <c r="E79" s="1"/>
    </row>
    <row r="80" customFormat="false" ht="15.75" hidden="false" customHeight="true" outlineLevel="0" collapsed="false">
      <c r="A80" s="1"/>
      <c r="B80" s="1"/>
      <c r="C80" s="1"/>
      <c r="D80" s="1"/>
      <c r="E80" s="1"/>
    </row>
    <row r="81" customFormat="false" ht="15.75" hidden="false" customHeight="true" outlineLevel="0" collapsed="false">
      <c r="A81" s="1"/>
      <c r="B81" s="1"/>
      <c r="C81" s="1"/>
      <c r="D81" s="1"/>
      <c r="E81" s="1"/>
    </row>
    <row r="82" customFormat="false" ht="15.75" hidden="false" customHeight="true" outlineLevel="0" collapsed="false">
      <c r="A82" s="1"/>
      <c r="B82" s="1"/>
      <c r="C82" s="1"/>
      <c r="D82" s="1"/>
      <c r="E82" s="1"/>
    </row>
    <row r="83" customFormat="false" ht="15.75" hidden="false" customHeight="true" outlineLevel="0" collapsed="false">
      <c r="A83" s="1"/>
      <c r="B83" s="1"/>
      <c r="C83" s="1"/>
      <c r="D83" s="1"/>
      <c r="E83" s="1"/>
    </row>
    <row r="84" customFormat="false" ht="15.75" hidden="false" customHeight="true" outlineLevel="0" collapsed="false">
      <c r="A84" s="1"/>
      <c r="B84" s="1"/>
      <c r="C84" s="1"/>
      <c r="D84" s="1"/>
      <c r="E84" s="1"/>
    </row>
    <row r="85" customFormat="false" ht="15.75" hidden="false" customHeight="true" outlineLevel="0" collapsed="false">
      <c r="A85" s="1"/>
      <c r="B85" s="1"/>
      <c r="C85" s="1"/>
      <c r="D85" s="1"/>
      <c r="E85" s="1"/>
    </row>
    <row r="86" customFormat="false" ht="15.75" hidden="false" customHeight="true" outlineLevel="0" collapsed="false">
      <c r="A86" s="1"/>
      <c r="B86" s="1"/>
      <c r="C86" s="1"/>
      <c r="D86" s="1"/>
      <c r="E86" s="1"/>
    </row>
    <row r="87" customFormat="false" ht="15.75" hidden="false" customHeight="true" outlineLevel="0" collapsed="false">
      <c r="A87" s="1"/>
      <c r="B87" s="1"/>
      <c r="C87" s="1"/>
      <c r="D87" s="1"/>
      <c r="E87" s="1"/>
    </row>
    <row r="88" customFormat="false" ht="15.75" hidden="false" customHeight="true" outlineLevel="0" collapsed="false">
      <c r="A88" s="1"/>
      <c r="B88" s="1"/>
      <c r="C88" s="1"/>
      <c r="D88" s="1"/>
      <c r="E88" s="1"/>
    </row>
    <row r="89" customFormat="false" ht="15.75" hidden="false" customHeight="true" outlineLevel="0" collapsed="false">
      <c r="A89" s="1"/>
      <c r="B89" s="1"/>
      <c r="C89" s="1"/>
      <c r="D89" s="1"/>
      <c r="E89" s="1"/>
    </row>
    <row r="90" customFormat="false" ht="15.75" hidden="false" customHeight="true" outlineLevel="0" collapsed="false">
      <c r="A90" s="1"/>
      <c r="B90" s="1"/>
      <c r="C90" s="1"/>
      <c r="D90" s="1"/>
      <c r="E90" s="1"/>
    </row>
    <row r="91" customFormat="false" ht="15.75" hidden="false" customHeight="true" outlineLevel="0" collapsed="false">
      <c r="A91" s="1"/>
      <c r="B91" s="1"/>
      <c r="C91" s="1"/>
      <c r="D91" s="1"/>
      <c r="E91" s="1"/>
    </row>
    <row r="92" customFormat="false" ht="15.75" hidden="false" customHeight="true" outlineLevel="0" collapsed="false">
      <c r="A92" s="1"/>
      <c r="B92" s="1"/>
      <c r="C92" s="1"/>
      <c r="D92" s="1"/>
      <c r="E92" s="1"/>
    </row>
    <row r="93" customFormat="false" ht="15.75" hidden="false" customHeight="true" outlineLevel="0" collapsed="false">
      <c r="A93" s="1"/>
      <c r="B93" s="1"/>
      <c r="C93" s="1"/>
      <c r="D93" s="1"/>
      <c r="E93" s="1"/>
    </row>
    <row r="94" customFormat="false" ht="15.75" hidden="false" customHeight="true" outlineLevel="0" collapsed="false">
      <c r="A94" s="1"/>
      <c r="B94" s="1"/>
      <c r="C94" s="1"/>
      <c r="D94" s="1"/>
      <c r="E94" s="1"/>
    </row>
    <row r="95" customFormat="false" ht="15.75" hidden="false" customHeight="true" outlineLevel="0" collapsed="false">
      <c r="A95" s="1"/>
      <c r="B95" s="1"/>
      <c r="C95" s="1"/>
      <c r="D95" s="1"/>
      <c r="E95" s="1"/>
    </row>
    <row r="96" customFormat="false" ht="15.75" hidden="false" customHeight="true" outlineLevel="0" collapsed="false">
      <c r="A96" s="1"/>
      <c r="B96" s="1"/>
      <c r="C96" s="1"/>
      <c r="D96" s="1"/>
      <c r="E96" s="1"/>
    </row>
    <row r="97" customFormat="false" ht="15.75" hidden="false" customHeight="true" outlineLevel="0" collapsed="false">
      <c r="A97" s="1"/>
      <c r="B97" s="1"/>
      <c r="C97" s="1"/>
      <c r="D97" s="1"/>
      <c r="E97" s="1"/>
    </row>
    <row r="98" customFormat="false" ht="15.75" hidden="false" customHeight="true" outlineLevel="0" collapsed="false">
      <c r="A98" s="1"/>
      <c r="B98" s="1"/>
      <c r="C98" s="1"/>
      <c r="D98" s="1"/>
      <c r="E98" s="1"/>
    </row>
    <row r="99" customFormat="false" ht="15.75" hidden="false" customHeight="true" outlineLevel="0" collapsed="false">
      <c r="A99" s="1"/>
      <c r="B99" s="1"/>
      <c r="C99" s="1"/>
      <c r="D99" s="1"/>
      <c r="E99" s="1"/>
    </row>
    <row r="100" customFormat="false" ht="15.75" hidden="false" customHeight="true" outlineLevel="0" collapsed="false">
      <c r="A100" s="1"/>
      <c r="B100" s="1"/>
      <c r="C100" s="1"/>
      <c r="D100" s="1"/>
      <c r="E100" s="1"/>
    </row>
    <row r="101" customFormat="false" ht="15.75" hidden="false" customHeight="true" outlineLevel="0" collapsed="false">
      <c r="A101" s="1"/>
      <c r="B101" s="1"/>
      <c r="C101" s="1"/>
      <c r="D101" s="1"/>
      <c r="E101" s="1"/>
    </row>
    <row r="102" customFormat="false" ht="15.75" hidden="false" customHeight="true" outlineLevel="0" collapsed="false">
      <c r="A102" s="1"/>
      <c r="B102" s="1"/>
      <c r="C102" s="1"/>
      <c r="D102" s="1"/>
      <c r="E102" s="1"/>
    </row>
    <row r="103" customFormat="false" ht="15.75" hidden="false" customHeight="true" outlineLevel="0" collapsed="false">
      <c r="A103" s="1"/>
      <c r="B103" s="1"/>
      <c r="C103" s="1"/>
      <c r="D103" s="1"/>
      <c r="E103" s="1"/>
    </row>
    <row r="104" customFormat="false" ht="15.75" hidden="false" customHeight="true" outlineLevel="0" collapsed="false">
      <c r="A104" s="1"/>
      <c r="B104" s="1"/>
      <c r="C104" s="1"/>
      <c r="D104" s="1"/>
      <c r="E104" s="1"/>
    </row>
    <row r="105" customFormat="false" ht="15.75" hidden="false" customHeight="true" outlineLevel="0" collapsed="false">
      <c r="A105" s="1"/>
      <c r="B105" s="1"/>
      <c r="C105" s="1"/>
      <c r="D105" s="1"/>
      <c r="E105" s="1"/>
    </row>
    <row r="106" customFormat="false" ht="15.75" hidden="false" customHeight="true" outlineLevel="0" collapsed="false">
      <c r="A106" s="1"/>
      <c r="B106" s="1"/>
      <c r="C106" s="1"/>
      <c r="D106" s="1"/>
      <c r="E106" s="1"/>
    </row>
    <row r="107" customFormat="false" ht="15.75" hidden="false" customHeight="true" outlineLevel="0" collapsed="false">
      <c r="A107" s="1"/>
      <c r="B107" s="1"/>
      <c r="C107" s="1"/>
      <c r="D107" s="1"/>
      <c r="E107" s="1"/>
    </row>
    <row r="108" customFormat="false" ht="15.75" hidden="false" customHeight="true" outlineLevel="0" collapsed="false">
      <c r="A108" s="1"/>
      <c r="B108" s="1"/>
      <c r="C108" s="1"/>
      <c r="D108" s="1"/>
      <c r="E108" s="1"/>
    </row>
    <row r="109" customFormat="false" ht="15.75" hidden="false" customHeight="true" outlineLevel="0" collapsed="false">
      <c r="A109" s="1"/>
      <c r="B109" s="1"/>
      <c r="C109" s="1"/>
      <c r="D109" s="1"/>
      <c r="E109" s="1"/>
    </row>
    <row r="110" customFormat="false" ht="15.75" hidden="false" customHeight="true" outlineLevel="0" collapsed="false">
      <c r="A110" s="1"/>
      <c r="B110" s="1"/>
      <c r="C110" s="1"/>
      <c r="D110" s="1"/>
      <c r="E110" s="1"/>
    </row>
    <row r="111" customFormat="false" ht="15.75" hidden="false" customHeight="true" outlineLevel="0" collapsed="false">
      <c r="A111" s="1"/>
      <c r="B111" s="1"/>
      <c r="C111" s="1"/>
      <c r="D111" s="1"/>
      <c r="E111" s="1"/>
    </row>
    <row r="112" customFormat="false" ht="15.75" hidden="false" customHeight="true" outlineLevel="0" collapsed="false">
      <c r="A112" s="1"/>
      <c r="B112" s="1"/>
      <c r="C112" s="1"/>
      <c r="D112" s="1"/>
      <c r="E112" s="1"/>
    </row>
    <row r="113" customFormat="false" ht="15.75" hidden="false" customHeight="true" outlineLevel="0" collapsed="false">
      <c r="A113" s="1"/>
      <c r="B113" s="1"/>
      <c r="C113" s="1"/>
      <c r="D113" s="1"/>
      <c r="E113" s="1"/>
    </row>
    <row r="114" customFormat="false" ht="15.75" hidden="false" customHeight="true" outlineLevel="0" collapsed="false">
      <c r="A114" s="1"/>
      <c r="B114" s="1"/>
      <c r="C114" s="1"/>
      <c r="D114" s="1"/>
      <c r="E114" s="1"/>
    </row>
    <row r="115" customFormat="false" ht="15.75" hidden="false" customHeight="true" outlineLevel="0" collapsed="false">
      <c r="A115" s="1"/>
      <c r="B115" s="1"/>
      <c r="C115" s="1"/>
      <c r="D115" s="1"/>
      <c r="E115" s="1"/>
    </row>
    <row r="116" customFormat="false" ht="15.75" hidden="false" customHeight="true" outlineLevel="0" collapsed="false">
      <c r="A116" s="1"/>
      <c r="B116" s="1"/>
      <c r="C116" s="1"/>
      <c r="D116" s="1"/>
      <c r="E116" s="1"/>
    </row>
    <row r="117" customFormat="false" ht="15.75" hidden="false" customHeight="true" outlineLevel="0" collapsed="false">
      <c r="A117" s="1"/>
      <c r="B117" s="1"/>
      <c r="C117" s="1"/>
      <c r="D117" s="1"/>
      <c r="E117" s="1"/>
    </row>
    <row r="118" customFormat="false" ht="15.75" hidden="false" customHeight="true" outlineLevel="0" collapsed="false">
      <c r="A118" s="1"/>
      <c r="B118" s="1"/>
      <c r="C118" s="1"/>
      <c r="D118" s="1"/>
      <c r="E118" s="1"/>
    </row>
    <row r="119" customFormat="false" ht="15.75" hidden="false" customHeight="true" outlineLevel="0" collapsed="false">
      <c r="A119" s="1"/>
      <c r="B119" s="1"/>
      <c r="C119" s="1"/>
      <c r="D119" s="1"/>
      <c r="E119" s="1"/>
    </row>
    <row r="120" customFormat="false" ht="15.75" hidden="false" customHeight="true" outlineLevel="0" collapsed="false">
      <c r="A120" s="1"/>
      <c r="B120" s="1"/>
      <c r="C120" s="1"/>
      <c r="D120" s="1"/>
      <c r="E120" s="1"/>
    </row>
    <row r="121" customFormat="false" ht="15.75" hidden="false" customHeight="true" outlineLevel="0" collapsed="false">
      <c r="A121" s="1"/>
      <c r="B121" s="1"/>
      <c r="C121" s="1"/>
      <c r="D121" s="1"/>
      <c r="E121" s="1"/>
    </row>
    <row r="122" customFormat="false" ht="15.75" hidden="false" customHeight="true" outlineLevel="0" collapsed="false">
      <c r="A122" s="1"/>
      <c r="B122" s="1"/>
      <c r="C122" s="1"/>
      <c r="D122" s="1"/>
      <c r="E122" s="1"/>
    </row>
    <row r="123" customFormat="false" ht="15.75" hidden="false" customHeight="true" outlineLevel="0" collapsed="false">
      <c r="A123" s="1"/>
      <c r="B123" s="1"/>
      <c r="C123" s="1"/>
      <c r="D123" s="1"/>
      <c r="E123" s="1"/>
    </row>
    <row r="124" customFormat="false" ht="15.75" hidden="false" customHeight="true" outlineLevel="0" collapsed="false">
      <c r="A124" s="1"/>
      <c r="B124" s="1"/>
      <c r="C124" s="1"/>
      <c r="D124" s="1"/>
      <c r="E124" s="1"/>
    </row>
    <row r="125" customFormat="false" ht="15.75" hidden="false" customHeight="true" outlineLevel="0" collapsed="false">
      <c r="A125" s="1"/>
      <c r="B125" s="1"/>
      <c r="C125" s="1"/>
      <c r="D125" s="1"/>
      <c r="E125" s="1"/>
    </row>
    <row r="126" customFormat="false" ht="15.75" hidden="false" customHeight="true" outlineLevel="0" collapsed="false">
      <c r="A126" s="1"/>
      <c r="B126" s="1"/>
      <c r="C126" s="1"/>
      <c r="D126" s="1"/>
      <c r="E126" s="1"/>
    </row>
    <row r="127" customFormat="false" ht="15.75" hidden="false" customHeight="true" outlineLevel="0" collapsed="false">
      <c r="A127" s="1"/>
      <c r="B127" s="1"/>
      <c r="C127" s="1"/>
      <c r="D127" s="1"/>
      <c r="E127" s="1"/>
    </row>
    <row r="128" customFormat="false" ht="15.75" hidden="false" customHeight="true" outlineLevel="0" collapsed="false">
      <c r="A128" s="1"/>
      <c r="B128" s="1"/>
      <c r="C128" s="1"/>
      <c r="D128" s="1"/>
      <c r="E128" s="1"/>
    </row>
    <row r="129" customFormat="false" ht="15.75" hidden="false" customHeight="true" outlineLevel="0" collapsed="false">
      <c r="A129" s="1"/>
      <c r="B129" s="1"/>
      <c r="C129" s="1"/>
      <c r="D129" s="1"/>
      <c r="E129" s="1"/>
    </row>
    <row r="130" customFormat="false" ht="15.75" hidden="false" customHeight="true" outlineLevel="0" collapsed="false">
      <c r="A130" s="1"/>
      <c r="B130" s="1"/>
      <c r="C130" s="1"/>
      <c r="D130" s="1"/>
      <c r="E130" s="1"/>
    </row>
    <row r="131" customFormat="false" ht="15.75" hidden="false" customHeight="true" outlineLevel="0" collapsed="false">
      <c r="A131" s="1"/>
      <c r="B131" s="1"/>
      <c r="C131" s="1"/>
      <c r="D131" s="1"/>
      <c r="E131" s="1"/>
    </row>
    <row r="132" customFormat="false" ht="15.75" hidden="false" customHeight="true" outlineLevel="0" collapsed="false">
      <c r="A132" s="1"/>
      <c r="B132" s="1"/>
      <c r="C132" s="1"/>
      <c r="D132" s="1"/>
      <c r="E132" s="1"/>
    </row>
    <row r="133" customFormat="false" ht="15.75" hidden="false" customHeight="true" outlineLevel="0" collapsed="false">
      <c r="A133" s="1"/>
      <c r="B133" s="1"/>
      <c r="C133" s="1"/>
      <c r="D133" s="1"/>
      <c r="E133" s="1"/>
    </row>
    <row r="134" customFormat="false" ht="15.75" hidden="false" customHeight="true" outlineLevel="0" collapsed="false">
      <c r="A134" s="1"/>
      <c r="B134" s="1"/>
      <c r="C134" s="1"/>
      <c r="D134" s="1"/>
      <c r="E134" s="1"/>
    </row>
    <row r="135" customFormat="false" ht="15.75" hidden="false" customHeight="true" outlineLevel="0" collapsed="false">
      <c r="A135" s="1"/>
      <c r="B135" s="1"/>
      <c r="C135" s="1"/>
      <c r="D135" s="1"/>
      <c r="E135" s="1"/>
    </row>
    <row r="136" customFormat="false" ht="15.75" hidden="false" customHeight="true" outlineLevel="0" collapsed="false">
      <c r="A136" s="1"/>
      <c r="B136" s="1"/>
      <c r="C136" s="1"/>
      <c r="D136" s="1"/>
      <c r="E136" s="1"/>
    </row>
    <row r="137" customFormat="false" ht="15.75" hidden="false" customHeight="true" outlineLevel="0" collapsed="false">
      <c r="A137" s="1"/>
      <c r="B137" s="1"/>
      <c r="C137" s="1"/>
      <c r="D137" s="1"/>
      <c r="E137" s="1"/>
    </row>
    <row r="138" customFormat="false" ht="15.75" hidden="false" customHeight="true" outlineLevel="0" collapsed="false">
      <c r="A138" s="1"/>
      <c r="B138" s="1"/>
      <c r="C138" s="1"/>
      <c r="D138" s="1"/>
      <c r="E138" s="1"/>
    </row>
    <row r="139" customFormat="false" ht="15.75" hidden="false" customHeight="true" outlineLevel="0" collapsed="false">
      <c r="A139" s="1"/>
      <c r="B139" s="1"/>
      <c r="C139" s="1"/>
      <c r="D139" s="1"/>
      <c r="E139" s="1"/>
    </row>
    <row r="140" customFormat="false" ht="15.75" hidden="false" customHeight="true" outlineLevel="0" collapsed="false">
      <c r="A140" s="1"/>
      <c r="B140" s="1"/>
      <c r="C140" s="1"/>
      <c r="D140" s="1"/>
      <c r="E140" s="1"/>
    </row>
    <row r="141" customFormat="false" ht="15.75" hidden="false" customHeight="true" outlineLevel="0" collapsed="false">
      <c r="A141" s="1"/>
      <c r="B141" s="1"/>
      <c r="C141" s="1"/>
      <c r="D141" s="1"/>
      <c r="E141" s="1"/>
    </row>
    <row r="142" customFormat="false" ht="15.75" hidden="false" customHeight="true" outlineLevel="0" collapsed="false">
      <c r="A142" s="1"/>
      <c r="B142" s="1"/>
      <c r="C142" s="1"/>
      <c r="D142" s="1"/>
      <c r="E142" s="1"/>
    </row>
    <row r="143" customFormat="false" ht="15.75" hidden="false" customHeight="true" outlineLevel="0" collapsed="false">
      <c r="A143" s="1"/>
      <c r="B143" s="1"/>
      <c r="C143" s="1"/>
      <c r="D143" s="1"/>
      <c r="E143" s="1"/>
    </row>
    <row r="144" customFormat="false" ht="15.75" hidden="false" customHeight="true" outlineLevel="0" collapsed="false">
      <c r="A144" s="1"/>
      <c r="B144" s="1"/>
      <c r="C144" s="1"/>
      <c r="D144" s="1"/>
      <c r="E144" s="1"/>
    </row>
    <row r="145" customFormat="false" ht="15.75" hidden="false" customHeight="true" outlineLevel="0" collapsed="false">
      <c r="A145" s="1"/>
      <c r="B145" s="1"/>
      <c r="C145" s="1"/>
      <c r="D145" s="1"/>
      <c r="E145" s="1"/>
    </row>
    <row r="146" customFormat="false" ht="15.75" hidden="false" customHeight="true" outlineLevel="0" collapsed="false">
      <c r="A146" s="1"/>
      <c r="B146" s="1"/>
      <c r="C146" s="1"/>
      <c r="D146" s="1"/>
      <c r="E146" s="1"/>
    </row>
    <row r="147" customFormat="false" ht="15.75" hidden="false" customHeight="true" outlineLevel="0" collapsed="false">
      <c r="A147" s="1"/>
      <c r="B147" s="1"/>
      <c r="C147" s="1"/>
      <c r="D147" s="1"/>
      <c r="E147" s="1"/>
    </row>
    <row r="148" customFormat="false" ht="15.75" hidden="false" customHeight="true" outlineLevel="0" collapsed="false">
      <c r="A148" s="1"/>
      <c r="B148" s="1"/>
      <c r="C148" s="1"/>
      <c r="D148" s="1"/>
      <c r="E148" s="1"/>
    </row>
    <row r="149" customFormat="false" ht="15.75" hidden="false" customHeight="true" outlineLevel="0" collapsed="false">
      <c r="A149" s="1"/>
      <c r="B149" s="1"/>
      <c r="C149" s="1"/>
      <c r="D149" s="1"/>
      <c r="E149" s="1"/>
    </row>
    <row r="150" customFormat="false" ht="15.75" hidden="false" customHeight="true" outlineLevel="0" collapsed="false">
      <c r="A150" s="1"/>
      <c r="B150" s="1"/>
      <c r="C150" s="1"/>
      <c r="D150" s="1"/>
      <c r="E150" s="1"/>
    </row>
    <row r="151" customFormat="false" ht="15.75" hidden="false" customHeight="true" outlineLevel="0" collapsed="false">
      <c r="A151" s="1"/>
      <c r="B151" s="1"/>
      <c r="C151" s="1"/>
      <c r="D151" s="1"/>
      <c r="E151" s="1"/>
    </row>
    <row r="152" customFormat="false" ht="15.75" hidden="false" customHeight="true" outlineLevel="0" collapsed="false">
      <c r="A152" s="1"/>
      <c r="B152" s="1"/>
      <c r="C152" s="1"/>
      <c r="D152" s="1"/>
      <c r="E152" s="1"/>
    </row>
    <row r="153" customFormat="false" ht="15.75" hidden="false" customHeight="true" outlineLevel="0" collapsed="false">
      <c r="A153" s="1"/>
      <c r="B153" s="1"/>
      <c r="C153" s="1"/>
      <c r="D153" s="1"/>
      <c r="E153" s="1"/>
    </row>
    <row r="154" customFormat="false" ht="15.75" hidden="false" customHeight="true" outlineLevel="0" collapsed="false">
      <c r="A154" s="1"/>
      <c r="B154" s="1"/>
      <c r="C154" s="1"/>
      <c r="D154" s="1"/>
      <c r="E154" s="1"/>
    </row>
    <row r="155" customFormat="false" ht="15.75" hidden="false" customHeight="true" outlineLevel="0" collapsed="false">
      <c r="A155" s="1"/>
      <c r="B155" s="1"/>
      <c r="C155" s="1"/>
      <c r="D155" s="1"/>
      <c r="E155" s="1"/>
    </row>
    <row r="156" customFormat="false" ht="15.75" hidden="false" customHeight="true" outlineLevel="0" collapsed="false">
      <c r="A156" s="1"/>
      <c r="B156" s="1"/>
      <c r="C156" s="1"/>
      <c r="D156" s="1"/>
      <c r="E156" s="1"/>
    </row>
    <row r="157" customFormat="false" ht="15.75" hidden="false" customHeight="true" outlineLevel="0" collapsed="false">
      <c r="A157" s="1"/>
      <c r="B157" s="1"/>
      <c r="C157" s="1"/>
      <c r="D157" s="1"/>
      <c r="E157" s="1"/>
    </row>
    <row r="158" customFormat="false" ht="15.75" hidden="false" customHeight="true" outlineLevel="0" collapsed="false">
      <c r="A158" s="1"/>
      <c r="B158" s="1"/>
      <c r="C158" s="1"/>
      <c r="D158" s="1"/>
      <c r="E158" s="1"/>
    </row>
    <row r="159" customFormat="false" ht="15.75" hidden="false" customHeight="true" outlineLevel="0" collapsed="false">
      <c r="A159" s="1"/>
      <c r="B159" s="1"/>
      <c r="C159" s="1"/>
      <c r="D159" s="1"/>
      <c r="E159" s="1"/>
    </row>
    <row r="160" customFormat="false" ht="15.75" hidden="false" customHeight="true" outlineLevel="0" collapsed="false">
      <c r="A160" s="1"/>
      <c r="B160" s="1"/>
      <c r="C160" s="1"/>
      <c r="D160" s="1"/>
      <c r="E160" s="1"/>
    </row>
    <row r="161" customFormat="false" ht="15.75" hidden="false" customHeight="true" outlineLevel="0" collapsed="false">
      <c r="A161" s="1"/>
      <c r="B161" s="1"/>
      <c r="C161" s="1"/>
      <c r="D161" s="1"/>
      <c r="E161" s="1"/>
    </row>
    <row r="162" customFormat="false" ht="15.75" hidden="false" customHeight="true" outlineLevel="0" collapsed="false">
      <c r="A162" s="1"/>
      <c r="B162" s="1"/>
      <c r="C162" s="1"/>
      <c r="D162" s="1"/>
      <c r="E162" s="1"/>
    </row>
    <row r="163" customFormat="false" ht="15.75" hidden="false" customHeight="true" outlineLevel="0" collapsed="false">
      <c r="A163" s="1"/>
      <c r="B163" s="1"/>
      <c r="C163" s="1"/>
      <c r="D163" s="1"/>
      <c r="E163" s="1"/>
    </row>
    <row r="164" customFormat="false" ht="15.75" hidden="false" customHeight="true" outlineLevel="0" collapsed="false">
      <c r="A164" s="1"/>
      <c r="B164" s="1"/>
      <c r="C164" s="1"/>
      <c r="D164" s="1"/>
      <c r="E164" s="1"/>
    </row>
    <row r="165" customFormat="false" ht="15.75" hidden="false" customHeight="true" outlineLevel="0" collapsed="false">
      <c r="A165" s="1"/>
      <c r="B165" s="1"/>
      <c r="C165" s="1"/>
      <c r="D165" s="1"/>
      <c r="E165" s="1"/>
    </row>
    <row r="166" customFormat="false" ht="15.75" hidden="false" customHeight="true" outlineLevel="0" collapsed="false">
      <c r="A166" s="1"/>
      <c r="B166" s="1"/>
      <c r="C166" s="1"/>
      <c r="D166" s="1"/>
      <c r="E166" s="1"/>
    </row>
    <row r="167" customFormat="false" ht="15.75" hidden="false" customHeight="true" outlineLevel="0" collapsed="false">
      <c r="A167" s="1"/>
      <c r="B167" s="1"/>
      <c r="C167" s="1"/>
      <c r="D167" s="1"/>
      <c r="E167" s="1"/>
    </row>
    <row r="168" customFormat="false" ht="15.75" hidden="false" customHeight="true" outlineLevel="0" collapsed="false">
      <c r="A168" s="1"/>
      <c r="B168" s="1"/>
      <c r="C168" s="1"/>
      <c r="D168" s="1"/>
      <c r="E168" s="1"/>
    </row>
    <row r="169" customFormat="false" ht="15.75" hidden="false" customHeight="true" outlineLevel="0" collapsed="false">
      <c r="A169" s="1"/>
      <c r="B169" s="1"/>
      <c r="C169" s="1"/>
      <c r="D169" s="1"/>
      <c r="E169" s="1"/>
    </row>
    <row r="170" customFormat="false" ht="15.75" hidden="false" customHeight="true" outlineLevel="0" collapsed="false">
      <c r="A170" s="1"/>
      <c r="B170" s="1"/>
      <c r="C170" s="1"/>
      <c r="D170" s="1"/>
      <c r="E170" s="1"/>
    </row>
    <row r="171" customFormat="false" ht="15.75" hidden="false" customHeight="true" outlineLevel="0" collapsed="false">
      <c r="A171" s="1"/>
      <c r="B171" s="1"/>
      <c r="C171" s="1"/>
      <c r="D171" s="1"/>
      <c r="E171" s="1"/>
    </row>
    <row r="172" customFormat="false" ht="15.75" hidden="false" customHeight="true" outlineLevel="0" collapsed="false">
      <c r="A172" s="1"/>
      <c r="B172" s="1"/>
      <c r="C172" s="1"/>
      <c r="D172" s="1"/>
      <c r="E172" s="1"/>
    </row>
    <row r="173" customFormat="false" ht="15.75" hidden="false" customHeight="true" outlineLevel="0" collapsed="false">
      <c r="A173" s="1"/>
      <c r="B173" s="1"/>
      <c r="C173" s="1"/>
      <c r="D173" s="1"/>
      <c r="E173" s="1"/>
    </row>
    <row r="174" customFormat="false" ht="15.75" hidden="false" customHeight="true" outlineLevel="0" collapsed="false">
      <c r="A174" s="1"/>
      <c r="B174" s="1"/>
      <c r="C174" s="1"/>
      <c r="D174" s="1"/>
      <c r="E174" s="1"/>
    </row>
    <row r="175" customFormat="false" ht="15.75" hidden="false" customHeight="true" outlineLevel="0" collapsed="false">
      <c r="A175" s="1"/>
      <c r="B175" s="1"/>
      <c r="C175" s="1"/>
      <c r="D175" s="1"/>
      <c r="E175" s="1"/>
    </row>
    <row r="176" customFormat="false" ht="15.75" hidden="false" customHeight="true" outlineLevel="0" collapsed="false">
      <c r="A176" s="1"/>
      <c r="B176" s="1"/>
      <c r="C176" s="1"/>
      <c r="D176" s="1"/>
      <c r="E176" s="1"/>
    </row>
    <row r="177" customFormat="false" ht="15.75" hidden="false" customHeight="true" outlineLevel="0" collapsed="false">
      <c r="A177" s="1"/>
      <c r="B177" s="1"/>
      <c r="C177" s="1"/>
      <c r="D177" s="1"/>
      <c r="E177" s="1"/>
    </row>
    <row r="178" customFormat="false" ht="15.75" hidden="false" customHeight="true" outlineLevel="0" collapsed="false">
      <c r="A178" s="1"/>
      <c r="B178" s="1"/>
      <c r="C178" s="1"/>
      <c r="D178" s="1"/>
      <c r="E178" s="1"/>
    </row>
    <row r="179" customFormat="false" ht="15.75" hidden="false" customHeight="true" outlineLevel="0" collapsed="false">
      <c r="A179" s="1"/>
      <c r="B179" s="1"/>
      <c r="C179" s="1"/>
      <c r="D179" s="1"/>
      <c r="E179" s="1"/>
    </row>
    <row r="180" customFormat="false" ht="15.75" hidden="false" customHeight="true" outlineLevel="0" collapsed="false">
      <c r="A180" s="1"/>
      <c r="B180" s="1"/>
      <c r="C180" s="1"/>
      <c r="D180" s="1"/>
      <c r="E180" s="1"/>
    </row>
    <row r="181" customFormat="false" ht="15.75" hidden="false" customHeight="true" outlineLevel="0" collapsed="false">
      <c r="A181" s="1"/>
      <c r="B181" s="1"/>
      <c r="C181" s="1"/>
      <c r="D181" s="1"/>
      <c r="E181" s="1"/>
    </row>
    <row r="182" customFormat="false" ht="15.75" hidden="false" customHeight="true" outlineLevel="0" collapsed="false">
      <c r="A182" s="1"/>
      <c r="B182" s="1"/>
      <c r="C182" s="1"/>
      <c r="D182" s="1"/>
      <c r="E182" s="1"/>
    </row>
    <row r="183" customFormat="false" ht="15.75" hidden="false" customHeight="true" outlineLevel="0" collapsed="false">
      <c r="A183" s="1"/>
      <c r="B183" s="1"/>
      <c r="C183" s="1"/>
      <c r="D183" s="1"/>
      <c r="E183" s="1"/>
    </row>
    <row r="184" customFormat="false" ht="15.75" hidden="false" customHeight="true" outlineLevel="0" collapsed="false">
      <c r="A184" s="1"/>
      <c r="B184" s="1"/>
      <c r="C184" s="1"/>
      <c r="D184" s="1"/>
      <c r="E184" s="1"/>
    </row>
    <row r="185" customFormat="false" ht="15.75" hidden="false" customHeight="true" outlineLevel="0" collapsed="false">
      <c r="A185" s="1"/>
      <c r="B185" s="1"/>
      <c r="C185" s="1"/>
      <c r="D185" s="1"/>
      <c r="E185" s="1"/>
    </row>
    <row r="186" customFormat="false" ht="15.75" hidden="false" customHeight="true" outlineLevel="0" collapsed="false">
      <c r="A186" s="1"/>
      <c r="B186" s="1"/>
      <c r="C186" s="1"/>
      <c r="D186" s="1"/>
      <c r="E186" s="1"/>
    </row>
    <row r="187" customFormat="false" ht="15.75" hidden="false" customHeight="true" outlineLevel="0" collapsed="false">
      <c r="A187" s="1"/>
      <c r="B187" s="1"/>
      <c r="C187" s="1"/>
      <c r="D187" s="1"/>
      <c r="E187" s="1"/>
    </row>
    <row r="188" customFormat="false" ht="15.75" hidden="false" customHeight="true" outlineLevel="0" collapsed="false">
      <c r="A188" s="1"/>
      <c r="B188" s="1"/>
      <c r="C188" s="1"/>
      <c r="D188" s="1"/>
      <c r="E188" s="1"/>
    </row>
    <row r="189" customFormat="false" ht="15.75" hidden="false" customHeight="true" outlineLevel="0" collapsed="false">
      <c r="A189" s="1"/>
      <c r="B189" s="1"/>
      <c r="C189" s="1"/>
      <c r="D189" s="1"/>
      <c r="E189" s="1"/>
    </row>
    <row r="190" customFormat="false" ht="15.75" hidden="false" customHeight="true" outlineLevel="0" collapsed="false">
      <c r="A190" s="1"/>
      <c r="B190" s="1"/>
      <c r="C190" s="1"/>
      <c r="D190" s="1"/>
      <c r="E190" s="1"/>
    </row>
    <row r="191" customFormat="false" ht="15.75" hidden="false" customHeight="true" outlineLevel="0" collapsed="false">
      <c r="A191" s="1"/>
      <c r="B191" s="1"/>
      <c r="C191" s="1"/>
      <c r="D191" s="1"/>
      <c r="E191" s="1"/>
    </row>
    <row r="192" customFormat="false" ht="15.75" hidden="false" customHeight="true" outlineLevel="0" collapsed="false">
      <c r="A192" s="1"/>
      <c r="B192" s="1"/>
      <c r="C192" s="1"/>
      <c r="D192" s="1"/>
      <c r="E192" s="1"/>
    </row>
    <row r="193" customFormat="false" ht="15.75" hidden="false" customHeight="true" outlineLevel="0" collapsed="false">
      <c r="A193" s="1"/>
      <c r="B193" s="1"/>
      <c r="C193" s="1"/>
      <c r="D193" s="1"/>
      <c r="E193" s="1"/>
    </row>
    <row r="194" customFormat="false" ht="15.75" hidden="false" customHeight="true" outlineLevel="0" collapsed="false">
      <c r="A194" s="1"/>
      <c r="B194" s="1"/>
      <c r="C194" s="1"/>
      <c r="D194" s="1"/>
      <c r="E194" s="1"/>
    </row>
    <row r="195" customFormat="false" ht="15.75" hidden="false" customHeight="true" outlineLevel="0" collapsed="false">
      <c r="A195" s="1"/>
      <c r="B195" s="1"/>
      <c r="C195" s="1"/>
      <c r="D195" s="1"/>
      <c r="E195" s="1"/>
    </row>
    <row r="196" customFormat="false" ht="15.75" hidden="false" customHeight="true" outlineLevel="0" collapsed="false">
      <c r="A196" s="1"/>
      <c r="B196" s="1"/>
      <c r="C196" s="1"/>
      <c r="D196" s="1"/>
      <c r="E196" s="1"/>
    </row>
    <row r="197" customFormat="false" ht="15.75" hidden="false" customHeight="true" outlineLevel="0" collapsed="false">
      <c r="A197" s="1"/>
      <c r="B197" s="1"/>
      <c r="C197" s="1"/>
      <c r="D197" s="1"/>
      <c r="E197" s="1"/>
    </row>
    <row r="198" customFormat="false" ht="15.75" hidden="false" customHeight="true" outlineLevel="0" collapsed="false">
      <c r="A198" s="1"/>
      <c r="B198" s="1"/>
      <c r="C198" s="1"/>
      <c r="D198" s="1"/>
      <c r="E198" s="1"/>
    </row>
    <row r="199" customFormat="false" ht="15.75" hidden="false" customHeight="true" outlineLevel="0" collapsed="false">
      <c r="A199" s="1"/>
      <c r="B199" s="1"/>
      <c r="C199" s="1"/>
      <c r="D199" s="1"/>
      <c r="E199" s="1"/>
    </row>
    <row r="200" customFormat="false" ht="15.75" hidden="false" customHeight="true" outlineLevel="0" collapsed="false">
      <c r="A200" s="1"/>
      <c r="B200" s="1"/>
      <c r="C200" s="1"/>
      <c r="D200" s="1"/>
      <c r="E200" s="1"/>
    </row>
    <row r="201" customFormat="false" ht="15.75" hidden="false" customHeight="true" outlineLevel="0" collapsed="false">
      <c r="A201" s="1"/>
      <c r="B201" s="1"/>
      <c r="C201" s="1"/>
      <c r="D201" s="1"/>
      <c r="E201" s="1"/>
    </row>
    <row r="202" customFormat="false" ht="15.75" hidden="false" customHeight="true" outlineLevel="0" collapsed="false">
      <c r="A202" s="1"/>
      <c r="B202" s="1"/>
      <c r="C202" s="1"/>
      <c r="D202" s="1"/>
      <c r="E202" s="1"/>
    </row>
    <row r="203" customFormat="false" ht="15.75" hidden="false" customHeight="true" outlineLevel="0" collapsed="false">
      <c r="A203" s="1"/>
      <c r="B203" s="1"/>
      <c r="C203" s="1"/>
      <c r="D203" s="1"/>
      <c r="E203" s="1"/>
    </row>
    <row r="204" customFormat="false" ht="15.75" hidden="false" customHeight="true" outlineLevel="0" collapsed="false">
      <c r="A204" s="1"/>
      <c r="B204" s="1"/>
      <c r="C204" s="1"/>
      <c r="D204" s="1"/>
      <c r="E204" s="1"/>
    </row>
    <row r="205" customFormat="false" ht="15.75" hidden="false" customHeight="true" outlineLevel="0" collapsed="false">
      <c r="A205" s="1"/>
      <c r="B205" s="1"/>
      <c r="C205" s="1"/>
      <c r="D205" s="1"/>
      <c r="E205" s="1"/>
    </row>
    <row r="206" customFormat="false" ht="15.75" hidden="false" customHeight="true" outlineLevel="0" collapsed="false">
      <c r="A206" s="1"/>
      <c r="B206" s="1"/>
      <c r="C206" s="1"/>
      <c r="D206" s="1"/>
      <c r="E206" s="1"/>
    </row>
    <row r="207" customFormat="false" ht="15.75" hidden="false" customHeight="true" outlineLevel="0" collapsed="false">
      <c r="A207" s="1"/>
      <c r="B207" s="1"/>
      <c r="C207" s="1"/>
      <c r="D207" s="1"/>
      <c r="E207" s="1"/>
    </row>
    <row r="208" customFormat="false" ht="15.75" hidden="false" customHeight="true" outlineLevel="0" collapsed="false">
      <c r="A208" s="1"/>
      <c r="B208" s="1"/>
      <c r="C208" s="1"/>
      <c r="D208" s="1"/>
      <c r="E208" s="1"/>
    </row>
    <row r="209" customFormat="false" ht="15.75" hidden="false" customHeight="true" outlineLevel="0" collapsed="false">
      <c r="A209" s="1"/>
      <c r="B209" s="1"/>
      <c r="C209" s="1"/>
      <c r="D209" s="1"/>
      <c r="E209" s="1"/>
    </row>
    <row r="210" customFormat="false" ht="15.75" hidden="false" customHeight="true" outlineLevel="0" collapsed="false">
      <c r="A210" s="1"/>
      <c r="B210" s="1"/>
      <c r="C210" s="1"/>
      <c r="D210" s="1"/>
      <c r="E210" s="1"/>
    </row>
    <row r="211" customFormat="false" ht="15.75" hidden="false" customHeight="true" outlineLevel="0" collapsed="false">
      <c r="A211" s="1"/>
      <c r="B211" s="1"/>
      <c r="C211" s="1"/>
      <c r="D211" s="1"/>
      <c r="E211" s="1"/>
    </row>
    <row r="212" customFormat="false" ht="15.75" hidden="false" customHeight="true" outlineLevel="0" collapsed="false">
      <c r="A212" s="1"/>
      <c r="B212" s="1"/>
      <c r="C212" s="1"/>
      <c r="D212" s="1"/>
      <c r="E212" s="1"/>
    </row>
    <row r="213" customFormat="false" ht="15.75" hidden="false" customHeight="true" outlineLevel="0" collapsed="false">
      <c r="A213" s="1"/>
      <c r="B213" s="1"/>
      <c r="C213" s="1"/>
      <c r="D213" s="1"/>
      <c r="E213" s="1"/>
    </row>
    <row r="214" customFormat="false" ht="15.75" hidden="false" customHeight="true" outlineLevel="0" collapsed="false">
      <c r="A214" s="1"/>
      <c r="B214" s="1"/>
      <c r="C214" s="1"/>
      <c r="D214" s="1"/>
      <c r="E214" s="1"/>
    </row>
    <row r="215" customFormat="false" ht="15.75" hidden="false" customHeight="true" outlineLevel="0" collapsed="false">
      <c r="A215" s="1"/>
      <c r="B215" s="1"/>
      <c r="C215" s="1"/>
      <c r="D215" s="1"/>
      <c r="E215" s="1"/>
    </row>
    <row r="216" customFormat="false" ht="15.75" hidden="false" customHeight="true" outlineLevel="0" collapsed="false">
      <c r="A216" s="1"/>
      <c r="B216" s="1"/>
      <c r="C216" s="1"/>
      <c r="D216" s="1"/>
      <c r="E216" s="1"/>
    </row>
    <row r="217" customFormat="false" ht="15.75" hidden="false" customHeight="true" outlineLevel="0" collapsed="false">
      <c r="A217" s="1"/>
      <c r="B217" s="1"/>
      <c r="C217" s="1"/>
      <c r="D217" s="1"/>
      <c r="E217" s="1"/>
    </row>
    <row r="218" customFormat="false" ht="15.75" hidden="false" customHeight="true" outlineLevel="0" collapsed="false">
      <c r="A218" s="1"/>
      <c r="B218" s="1"/>
      <c r="C218" s="1"/>
      <c r="D218" s="1"/>
      <c r="E218" s="1"/>
    </row>
    <row r="219" customFormat="false" ht="15.75" hidden="false" customHeight="true" outlineLevel="0" collapsed="false">
      <c r="A219" s="1"/>
      <c r="B219" s="1"/>
      <c r="C219" s="1"/>
      <c r="D219" s="1"/>
      <c r="E219" s="1"/>
    </row>
    <row r="220" customFormat="false" ht="15.75" hidden="false" customHeight="true" outlineLevel="0" collapsed="false">
      <c r="A220" s="1"/>
      <c r="B220" s="1"/>
      <c r="C220" s="1"/>
      <c r="D220" s="1"/>
      <c r="E220" s="1"/>
    </row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LibreOffice/6.1.2.1$Windows_x86 LibreOffice_project/65905a128db06ba48db947242809d14d3f9a93fe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et-EE</dc:language>
  <cp:lastModifiedBy/>
  <dcterms:modified xsi:type="dcterms:W3CDTF">2020-10-25T10:48:28Z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