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7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esheet" sheetId="1" state="visible" r:id="rId2"/>
    <sheet name="IPF GL Formula" sheetId="2" state="hidden" r:id="rId3"/>
    <sheet name="WeightClasses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<sst xmlns="http://schemas.openxmlformats.org/spreadsheetml/2006/main" count="473" uniqueCount="136">
  <si>
    <t xml:space="preserve">Eesti Meistrivõistlused klassikalises jõutõstmises</t>
  </si>
  <si>
    <t xml:space="preserve">√</t>
  </si>
  <si>
    <t xml:space="preserve">Good</t>
  </si>
  <si>
    <t xml:space="preserve">Tartu Ülikooli Spordihoone</t>
  </si>
  <si>
    <t xml:space="preserve">×</t>
  </si>
  <si>
    <t xml:space="preserve">NoLift</t>
  </si>
  <si>
    <t xml:space="preserve">23-10-2020</t>
  </si>
  <si>
    <t xml:space="preserve">Gr.</t>
  </si>
  <si>
    <t xml:space="preserve">Lot</t>
  </si>
  <si>
    <t xml:space="preserve">Last 
Name</t>
  </si>
  <si>
    <t xml:space="preserve">First Name</t>
  </si>
  <si>
    <t xml:space="preserve">Team</t>
  </si>
  <si>
    <t xml:space="preserve">Birth Year</t>
  </si>
  <si>
    <t xml:space="preserve">Division</t>
  </si>
  <si>
    <t xml:space="preserve">Body Wt</t>
  </si>
  <si>
    <t xml:space="preserve">WT Class</t>
  </si>
  <si>
    <t xml:space="preserve">SQ-1</t>
  </si>
  <si>
    <t xml:space="preserve">SQ-2</t>
  </si>
  <si>
    <t xml:space="preserve">SQ-3</t>
  </si>
  <si>
    <t xml:space="preserve">Best SQ</t>
  </si>
  <si>
    <t xml:space="preserve">BP-1</t>
  </si>
  <si>
    <t xml:space="preserve">BP-2</t>
  </si>
  <si>
    <t xml:space="preserve">BP-3</t>
  </si>
  <si>
    <t xml:space="preserve">Best BP</t>
  </si>
  <si>
    <t xml:space="preserve">DL-1</t>
  </si>
  <si>
    <t xml:space="preserve">DL-2</t>
  </si>
  <si>
    <t xml:space="preserve">DL-3</t>
  </si>
  <si>
    <t xml:space="preserve">Best DL</t>
  </si>
  <si>
    <t xml:space="preserve">TOTAL</t>
  </si>
  <si>
    <t xml:space="preserve">IPF GL Pts.</t>
  </si>
  <si>
    <t xml:space="preserve">IPF GL Coeff.</t>
  </si>
  <si>
    <t xml:space="preserve">52kg</t>
  </si>
  <si>
    <t xml:space="preserve">Mäepea</t>
  </si>
  <si>
    <t xml:space="preserve">Gerlyn</t>
  </si>
  <si>
    <t xml:space="preserve">Sparta SK</t>
  </si>
  <si>
    <t xml:space="preserve">F-CL-PL</t>
  </si>
  <si>
    <t xml:space="preserve">Treier</t>
  </si>
  <si>
    <t xml:space="preserve">Amanda Margaret</t>
  </si>
  <si>
    <t xml:space="preserve">TÜASK</t>
  </si>
  <si>
    <t xml:space="preserve">Vaagen </t>
  </si>
  <si>
    <t xml:space="preserve">Marju</t>
  </si>
  <si>
    <t xml:space="preserve">57kg</t>
  </si>
  <si>
    <t xml:space="preserve">Suits</t>
  </si>
  <si>
    <t xml:space="preserve">Elisabeth</t>
  </si>
  <si>
    <t xml:space="preserve">Peri</t>
  </si>
  <si>
    <t xml:space="preserve">Liisa</t>
  </si>
  <si>
    <t xml:space="preserve">Silm</t>
  </si>
  <si>
    <t xml:space="preserve">Maarika</t>
  </si>
  <si>
    <t xml:space="preserve">Võru</t>
  </si>
  <si>
    <t xml:space="preserve">Junson</t>
  </si>
  <si>
    <t xml:space="preserve">Krete</t>
  </si>
  <si>
    <t xml:space="preserve">Elias</t>
  </si>
  <si>
    <t xml:space="preserve">Kadi  Kertu</t>
  </si>
  <si>
    <t xml:space="preserve">SK Jõusport</t>
  </si>
  <si>
    <t xml:space="preserve">Laurand</t>
  </si>
  <si>
    <t xml:space="preserve">Kaisa</t>
  </si>
  <si>
    <t xml:space="preserve">Risti</t>
  </si>
  <si>
    <t xml:space="preserve">63kg</t>
  </si>
  <si>
    <t xml:space="preserve">Haug</t>
  </si>
  <si>
    <t xml:space="preserve">Hedi</t>
  </si>
  <si>
    <t xml:space="preserve">SK Reval - Sport</t>
  </si>
  <si>
    <t xml:space="preserve">Holter</t>
  </si>
  <si>
    <t xml:space="preserve">Karoliine</t>
  </si>
  <si>
    <t xml:space="preserve">Mundi</t>
  </si>
  <si>
    <t xml:space="preserve">Ornella</t>
  </si>
  <si>
    <t xml:space="preserve">Merisalu Spordiklubi</t>
  </si>
  <si>
    <t xml:space="preserve">Karindi</t>
  </si>
  <si>
    <t xml:space="preserve">Katri</t>
  </si>
  <si>
    <t xml:space="preserve">Rüütel </t>
  </si>
  <si>
    <t xml:space="preserve">Reelika </t>
  </si>
  <si>
    <t xml:space="preserve">Nilp</t>
  </si>
  <si>
    <t xml:space="preserve">Liia</t>
  </si>
  <si>
    <t xml:space="preserve">Aan</t>
  </si>
  <si>
    <t xml:space="preserve">Janeli</t>
  </si>
  <si>
    <t xml:space="preserve">72kg</t>
  </si>
  <si>
    <t xml:space="preserve">Kaljula</t>
  </si>
  <si>
    <t xml:space="preserve">Karmen</t>
  </si>
  <si>
    <t xml:space="preserve">Mikomägi</t>
  </si>
  <si>
    <t xml:space="preserve">Eliise</t>
  </si>
  <si>
    <t xml:space="preserve">Kurik</t>
  </si>
  <si>
    <t xml:space="preserve">Anni</t>
  </si>
  <si>
    <t xml:space="preserve">SKA</t>
  </si>
  <si>
    <t xml:space="preserve">Reino</t>
  </si>
  <si>
    <t xml:space="preserve">Mirjam</t>
  </si>
  <si>
    <t xml:space="preserve">Jänes</t>
  </si>
  <si>
    <t xml:space="preserve">Lisette</t>
  </si>
  <si>
    <t xml:space="preserve">Trapseznikova</t>
  </si>
  <si>
    <t xml:space="preserve">Natalja</t>
  </si>
  <si>
    <t xml:space="preserve">x</t>
  </si>
  <si>
    <t xml:space="preserve">Kaire</t>
  </si>
  <si>
    <t xml:space="preserve">Perk</t>
  </si>
  <si>
    <t xml:space="preserve">Aljona</t>
  </si>
  <si>
    <t xml:space="preserve">84kg</t>
  </si>
  <si>
    <t xml:space="preserve">Veelmaa</t>
  </si>
  <si>
    <t xml:space="preserve">Helena</t>
  </si>
  <si>
    <t xml:space="preserve">Juurma</t>
  </si>
  <si>
    <t xml:space="preserve">Marit</t>
  </si>
  <si>
    <t xml:space="preserve">Öpik</t>
  </si>
  <si>
    <t xml:space="preserve">Maarja</t>
  </si>
  <si>
    <t xml:space="preserve">Karolin</t>
  </si>
  <si>
    <t xml:space="preserve">Anna</t>
  </si>
  <si>
    <t xml:space="preserve">84kg+</t>
  </si>
  <si>
    <t xml:space="preserve">Ana - Lina</t>
  </si>
  <si>
    <t xml:space="preserve">Absoluut</t>
  </si>
  <si>
    <t xml:space="preserve">IPF Pts</t>
  </si>
  <si>
    <t xml:space="preserve">91,81</t>
  </si>
  <si>
    <t xml:space="preserve">335,5</t>
  </si>
  <si>
    <t xml:space="preserve">80,14</t>
  </si>
  <si>
    <t xml:space="preserve">79,71</t>
  </si>
  <si>
    <t xml:space="preserve">Reference Values</t>
  </si>
  <si>
    <t xml:space="preserve">IPF GL Formula</t>
  </si>
  <si>
    <t xml:space="preserve">Description</t>
  </si>
  <si>
    <t xml:space="preserve">A</t>
  </si>
  <si>
    <t xml:space="preserve">B</t>
  </si>
  <si>
    <t xml:space="preserve">C</t>
  </si>
  <si>
    <t xml:space="preserve">M-CL-PL</t>
  </si>
  <si>
    <t xml:space="preserve">Male Classic 3-Lift</t>
  </si>
  <si>
    <t xml:space="preserve">M-CL-BP</t>
  </si>
  <si>
    <t xml:space="preserve">Male Classic Bench</t>
  </si>
  <si>
    <t xml:space="preserve">M-EQ-PL</t>
  </si>
  <si>
    <t xml:space="preserve">Male Equipped 3-Lift</t>
  </si>
  <si>
    <t xml:space="preserve">M-EQ-BP</t>
  </si>
  <si>
    <t xml:space="preserve">Male Equipped Bench</t>
  </si>
  <si>
    <t xml:space="preserve">Female Classic 3-Lift</t>
  </si>
  <si>
    <t xml:space="preserve">F-CL-BP</t>
  </si>
  <si>
    <t xml:space="preserve">Female Classic Bench</t>
  </si>
  <si>
    <t xml:space="preserve">F-EQ-PL</t>
  </si>
  <si>
    <t xml:space="preserve">Female Equipped 3-Lift</t>
  </si>
  <si>
    <t xml:space="preserve">F-EQ-BP</t>
  </si>
  <si>
    <t xml:space="preserve">Female Equipped Bench</t>
  </si>
  <si>
    <t xml:space="preserve">F</t>
  </si>
  <si>
    <t xml:space="preserve">M</t>
  </si>
  <si>
    <t xml:space="preserve">F-Jr</t>
  </si>
  <si>
    <t xml:space="preserve">M-Jr</t>
  </si>
  <si>
    <t xml:space="preserve">84+</t>
  </si>
  <si>
    <t xml:space="preserve">120+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</si>
</sst>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0"/>
    <numFmt numFmtId="166" formatCode="0"/>
    <numFmt numFmtId="167" formatCode="0.00"/>
    <numFmt numFmtId="168" formatCode="0.0"/>
    <numFmt numFmtId="169" formatCode="0.000000"/>
  </numFmts>
  <fonts count="18">
    <font>
      <sz val="11"/>
      <color rgb="FF000000"/>
      <name val="Calibri"/>
      <family val="0"/>
      <charset val="1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1"/>
      <color rgb="FF000000"/>
      <name val="Calibri"/>
      <family val="0"/>
      <charset val="1"/>
    </font>
    <font>
      <sz val="11"/>
      <color rgb="FF92D05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FF9999"/>
      <name val="Arial"/>
      <family val="0"/>
      <charset val="1"/>
    </font>
    <font>
      <strike val="true"/>
      <sz val="11"/>
      <color rgb="FF000000"/>
      <name val="Calibri"/>
      <family val="0"/>
      <charset val="1"/>
    </font>
    <font>
      <b val="true"/>
      <sz val="11"/>
      <color rgb="FF2F5597"/>
      <name val="Calibri"/>
      <family val="0"/>
      <charset val="1"/>
    </font>
    <font>
      <sz val="11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2"/>
      <color rgb="FF000000"/>
      <name val="Times New Roman"/>
      <family val="0"/>
      <charset val="1"/>
    </font>
    <font>
      <sz val="11"/>
      <color rgb="FFFF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9999"/>
        <bgColor rgb="FFFD8D8D"/>
      </patternFill>
    </fill>
    <fill>
      <patternFill patternType="solid">
        <fgColor rgb="FFDEEBF7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4"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DEEBF7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D8D8D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114480</xdr:colOff>
      <xdr:row>0</xdr:row>
      <xdr:rowOff>28440</xdr:rowOff>
    </xdr:from>
    <xdr:to>
      <xdr:col>3</xdr:col>
      <xdr:colOff>257040</xdr:colOff>
      <xdr:row>2</xdr:row>
      <xdr:rowOff>542160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14480" y="28440"/>
          <a:ext cx="1780560" cy="8946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1002"/>
  <sheetViews>
    <sheetView showFormulas="false" showGridLines="false" showRowColHeaders="true" showZeros="true" rightToLeft="false" tabSelected="true" showOutlineSymbols="true" defaultGridColor="true" view="normal" topLeftCell="B1" colorId="64" zoomScale="85" zoomScaleNormal="85" zoomScalePageLayoutView="100" workbookViewId="0">
      <pane xSplit="0" ySplit="4" topLeftCell="A5" activePane="bottomLeft" state="frozen"/>
      <selection pane="topLeft" activeCell="B1" activeCellId="0" sqref="B1"/>
      <selection pane="bottomLeft" activeCell="E2" activeCellId="0" sqref="E2"/>
    </sheetView>
  </sheetViews>
  <sheetFormatPr defaultRowHeight="15" zeroHeight="false" outlineLevelRow="0" outlineLevelCol="0"/>
  <cols>
    <col collapsed="false" customWidth="true" hidden="false" outlineLevel="0" max="1" min="1" style="0" width="4.33"/>
    <col collapsed="false" customWidth="true" hidden="false" outlineLevel="0" max="2" min="2" style="0" width="3.89"/>
    <col collapsed="false" customWidth="true" hidden="false" outlineLevel="0" max="3" min="3" style="0" width="15"/>
    <col collapsed="false" customWidth="true" hidden="false" outlineLevel="0" max="4" min="4" style="0" width="16.56"/>
    <col collapsed="false" customWidth="true" hidden="false" outlineLevel="0" max="5" min="5" style="0" width="10.99"/>
    <col collapsed="false" customWidth="true" hidden="false" outlineLevel="0" max="6" min="6" style="0" width="9"/>
    <col collapsed="false" customWidth="true" hidden="false" outlineLevel="0" max="7" min="7" style="0" width="10.45"/>
    <col collapsed="false" customWidth="true" hidden="false" outlineLevel="0" max="8" min="8" style="0" width="7.67"/>
    <col collapsed="false" customWidth="true" hidden="false" outlineLevel="0" max="9" min="9" style="0" width="5.66"/>
    <col collapsed="false" customWidth="true" hidden="false" outlineLevel="0" max="10" min="10" style="0" width="2.45"/>
    <col collapsed="false" customWidth="true" hidden="false" outlineLevel="0" max="11" min="11" style="0" width="6.66"/>
    <col collapsed="false" customWidth="true" hidden="false" outlineLevel="0" max="12" min="12" style="0" width="2.45"/>
    <col collapsed="false" customWidth="true" hidden="false" outlineLevel="0" max="13" min="13" style="0" width="6.66"/>
    <col collapsed="false" customWidth="true" hidden="false" outlineLevel="0" max="14" min="14" style="0" width="2.45"/>
    <col collapsed="false" customWidth="true" hidden="false" outlineLevel="0" max="16" min="15" style="0" width="6.66"/>
    <col collapsed="false" customWidth="true" hidden="false" outlineLevel="0" max="17" min="17" style="0" width="2.45"/>
    <col collapsed="false" customWidth="true" hidden="false" outlineLevel="0" max="18" min="18" style="0" width="6.66"/>
    <col collapsed="false" customWidth="true" hidden="false" outlineLevel="0" max="19" min="19" style="0" width="2.45"/>
    <col collapsed="false" customWidth="true" hidden="false" outlineLevel="0" max="20" min="20" style="0" width="6.66"/>
    <col collapsed="false" customWidth="true" hidden="false" outlineLevel="0" max="21" min="21" style="0" width="2.45"/>
    <col collapsed="false" customWidth="true" hidden="false" outlineLevel="0" max="23" min="22" style="0" width="6.66"/>
    <col collapsed="false" customWidth="true" hidden="false" outlineLevel="0" max="24" min="24" style="0" width="2.45"/>
    <col collapsed="false" customWidth="true" hidden="false" outlineLevel="0" max="25" min="25" style="0" width="6.66"/>
    <col collapsed="false" customWidth="true" hidden="false" outlineLevel="0" max="26" min="26" style="0" width="2.45"/>
    <col collapsed="false" customWidth="true" hidden="false" outlineLevel="0" max="27" min="27" style="0" width="6.66"/>
    <col collapsed="false" customWidth="true" hidden="false" outlineLevel="0" max="28" min="28" style="0" width="2.45"/>
    <col collapsed="false" customWidth="true" hidden="false" outlineLevel="0" max="31" min="29" style="0" width="6.66"/>
    <col collapsed="false" customWidth="true" hidden="false" outlineLevel="0" max="32" min="32" style="0" width="12.33"/>
    <col collapsed="false" customWidth="true" hidden="false" outlineLevel="0" max="33" min="33" style="0" width="9.56"/>
    <col collapsed="false" customWidth="true" hidden="false" outlineLevel="0" max="34" min="34" style="0" width="9.44"/>
    <col collapsed="false" customWidth="true" hidden="false" outlineLevel="0" max="51" min="35" style="0" width="8.67"/>
    <col collapsed="false" customWidth="true" hidden="false" outlineLevel="0" max="1025" min="52" style="0" width="14.43"/>
  </cols>
  <sheetData>
    <row r="1" customFormat="false" ht="15" hidden="false" customHeight="true" outlineLevel="0" collapsed="false">
      <c r="A1" s="1"/>
      <c r="B1" s="1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3" t="s">
        <v>1</v>
      </c>
      <c r="T1" s="4" t="s">
        <v>2</v>
      </c>
      <c r="U1" s="1"/>
      <c r="V1" s="5"/>
      <c r="W1" s="1"/>
      <c r="X1" s="1"/>
      <c r="Y1" s="1"/>
      <c r="Z1" s="1"/>
      <c r="AA1" s="1"/>
      <c r="AB1" s="1"/>
      <c r="AC1" s="1"/>
      <c r="AD1" s="1"/>
      <c r="AE1" s="1"/>
      <c r="AF1" s="6"/>
    </row>
    <row r="2" customFormat="false" ht="15" hidden="false" customHeight="true" outlineLevel="0" collapsed="false">
      <c r="A2" s="1"/>
      <c r="B2" s="1"/>
      <c r="E2" s="7" t="s">
        <v>3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8" t="s">
        <v>4</v>
      </c>
      <c r="T2" s="9" t="s">
        <v>5</v>
      </c>
      <c r="U2" s="5"/>
      <c r="V2" s="1"/>
      <c r="W2" s="1"/>
      <c r="X2" s="5"/>
      <c r="Y2" s="1"/>
      <c r="Z2" s="5"/>
      <c r="AA2" s="1"/>
      <c r="AB2" s="5"/>
      <c r="AC2" s="1"/>
      <c r="AD2" s="1"/>
      <c r="AE2" s="1"/>
      <c r="AF2" s="6"/>
    </row>
    <row r="3" customFormat="false" ht="51.75" hidden="false" customHeight="true" outlineLevel="0" collapsed="false">
      <c r="A3" s="1"/>
      <c r="B3" s="1"/>
      <c r="E3" s="10" t="s">
        <v>6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"/>
      <c r="S3" s="5"/>
      <c r="T3" s="1"/>
      <c r="U3" s="5"/>
      <c r="V3" s="1"/>
      <c r="W3" s="1"/>
      <c r="X3" s="5"/>
      <c r="Y3" s="1"/>
      <c r="Z3" s="5"/>
      <c r="AA3" s="1"/>
      <c r="AB3" s="5"/>
      <c r="AC3" s="1"/>
      <c r="AD3" s="1"/>
      <c r="AE3" s="1"/>
      <c r="AF3" s="6"/>
    </row>
    <row r="4" customFormat="false" ht="30" hidden="false" customHeight="true" outlineLevel="0" collapsed="false">
      <c r="A4" s="11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2" t="s">
        <v>12</v>
      </c>
      <c r="G4" s="13" t="s">
        <v>13</v>
      </c>
      <c r="H4" s="13" t="s">
        <v>14</v>
      </c>
      <c r="I4" s="11" t="s">
        <v>15</v>
      </c>
      <c r="J4" s="11" t="s">
        <v>16</v>
      </c>
      <c r="K4" s="11"/>
      <c r="L4" s="11" t="s">
        <v>17</v>
      </c>
      <c r="M4" s="11"/>
      <c r="N4" s="11" t="s">
        <v>18</v>
      </c>
      <c r="O4" s="11"/>
      <c r="P4" s="11" t="s">
        <v>19</v>
      </c>
      <c r="Q4" s="11" t="s">
        <v>20</v>
      </c>
      <c r="R4" s="11"/>
      <c r="S4" s="11" t="s">
        <v>21</v>
      </c>
      <c r="T4" s="11"/>
      <c r="U4" s="11" t="s">
        <v>22</v>
      </c>
      <c r="V4" s="11"/>
      <c r="W4" s="11" t="s">
        <v>23</v>
      </c>
      <c r="X4" s="11" t="s">
        <v>24</v>
      </c>
      <c r="Y4" s="11"/>
      <c r="Z4" s="11" t="s">
        <v>25</v>
      </c>
      <c r="AA4" s="11"/>
      <c r="AB4" s="11" t="s">
        <v>26</v>
      </c>
      <c r="AC4" s="11"/>
      <c r="AD4" s="11" t="s">
        <v>27</v>
      </c>
      <c r="AE4" s="11" t="s">
        <v>28</v>
      </c>
      <c r="AF4" s="14" t="s">
        <v>29</v>
      </c>
      <c r="AG4" s="14" t="s">
        <v>30</v>
      </c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customFormat="false" ht="15.6" hidden="false" customHeight="true" outlineLevel="0" collapsed="false">
      <c r="A5" s="16"/>
      <c r="B5" s="16"/>
      <c r="C5" s="17" t="s">
        <v>31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</row>
    <row r="6" customFormat="false" ht="14.4" hidden="false" customHeight="false" outlineLevel="0" collapsed="false">
      <c r="A6" s="18" t="n">
        <v>1</v>
      </c>
      <c r="B6" s="18" t="n">
        <v>11</v>
      </c>
      <c r="C6" s="19" t="s">
        <v>32</v>
      </c>
      <c r="D6" s="19" t="s">
        <v>33</v>
      </c>
      <c r="E6" s="19" t="s">
        <v>34</v>
      </c>
      <c r="F6" s="20" t="n">
        <v>1993</v>
      </c>
      <c r="G6" s="21" t="s">
        <v>35</v>
      </c>
      <c r="H6" s="21" t="n">
        <v>51.55</v>
      </c>
      <c r="I6" s="22" t="n">
        <f aca="true">IF(H6="","",VLOOKUP(H6,WeightClasses!$A$2:$E$17,IF(LEFT(G6,1)="F",IF(YEAR(TODAY())-F6&lt;24,4,2),IF(YEAR(TODAY())-F6&lt;24,5,3)),1))</f>
        <v>52</v>
      </c>
      <c r="J6" s="23" t="s">
        <v>1</v>
      </c>
      <c r="K6" s="24" t="n">
        <v>107.5</v>
      </c>
      <c r="L6" s="23" t="s">
        <v>4</v>
      </c>
      <c r="M6" s="24" t="n">
        <v>115</v>
      </c>
      <c r="N6" s="23" t="s">
        <v>4</v>
      </c>
      <c r="O6" s="24" t="n">
        <v>115</v>
      </c>
      <c r="P6" s="25" t="n">
        <f aca="false">IF(OR(K6&lt;&gt;0,M6&lt;&gt;0,O6&lt;&gt;0),MAX(IF(J6=$S$1,K6,0),IF(L6=$S$1,M6,0),IF(N6=$S$1,O6,0)),"")</f>
        <v>107.5</v>
      </c>
      <c r="Q6" s="23" t="s">
        <v>1</v>
      </c>
      <c r="R6" s="24" t="n">
        <v>77.5</v>
      </c>
      <c r="S6" s="23" t="s">
        <v>1</v>
      </c>
      <c r="T6" s="24" t="n">
        <v>81</v>
      </c>
      <c r="U6" s="23" t="s">
        <v>1</v>
      </c>
      <c r="V6" s="24" t="n">
        <v>83</v>
      </c>
      <c r="W6" s="25" t="n">
        <f aca="false">IF(OR(R6&lt;&gt;0,T6&lt;&gt;0,V6&lt;&gt;0),MAX(IF(Q6=$S$1,R6,0),IF(S6=$S$1,T6,0),IF(U6=$S$1,V6,0)),"")</f>
        <v>83</v>
      </c>
      <c r="X6" s="23" t="s">
        <v>1</v>
      </c>
      <c r="Y6" s="24" t="n">
        <v>110</v>
      </c>
      <c r="Z6" s="23" t="s">
        <v>1</v>
      </c>
      <c r="AA6" s="24" t="n">
        <v>115</v>
      </c>
      <c r="AB6" s="23" t="s">
        <v>1</v>
      </c>
      <c r="AC6" s="24" t="n">
        <v>120</v>
      </c>
      <c r="AD6" s="25" t="n">
        <f aca="false">IF(OR(Y6&lt;&gt;0,AA6&lt;&gt;0,AC6&lt;&gt;0),MAX(IF(X6=$S$1,Y6,0),IF(Z6=$S$1,AA6,0),IF(AB6=$S$1,AC6,0)),"")</f>
        <v>120</v>
      </c>
      <c r="AE6" s="26" t="n">
        <f aca="false">IF(OR(P6&lt;&gt;"",W6&lt;&gt;"",AD6&lt;&gt;""),IF(AU6,"DSQ",IF(AND(RIGHT(G6,2)="PL"),IF(P6="",0,P6)+IF(W6="",0,W6)+IF(AD6="",0,AD6),IF(AND(RIGHT(G6,2)="BP",W6&lt;&gt;0),W6,0))),"")</f>
        <v>310.5</v>
      </c>
      <c r="AF6" s="27" t="n">
        <f aca="false">IF(AND(AE6&lt;&gt;"",ISNUMBER(AE6)),AG6*AE6,"")</f>
        <v>78.9939945</v>
      </c>
      <c r="AG6" s="27" t="n">
        <f aca="false">IF(OR(H6="",H6=0),0, ROUND(100/(VLOOKUP($G6,'IPF GL Formula'!$A$4:$F$11,3,0)-VLOOKUP($G6,'IPF GL Formula'!$A$4:$F$11,4,0)*EXP(-VLOOKUP($G6,'IPF GL Formula'!$A$4:$F$11,5,0)*H6)),6))</f>
        <v>0.254409</v>
      </c>
      <c r="AH6" s="28"/>
      <c r="AI6" s="29" t="n">
        <f aca="false">J6=$S$2</f>
        <v>0</v>
      </c>
      <c r="AJ6" s="29" t="n">
        <f aca="false">L6=$S$2</f>
        <v>1</v>
      </c>
      <c r="AK6" s="29" t="n">
        <f aca="false">N6=$S$2</f>
        <v>1</v>
      </c>
      <c r="AL6" s="29" t="n">
        <f aca="false">Q6=$S$2</f>
        <v>0</v>
      </c>
      <c r="AM6" s="29" t="n">
        <f aca="false">S6=$S$2</f>
        <v>0</v>
      </c>
      <c r="AN6" s="29" t="n">
        <f aca="false">U6=$S$2</f>
        <v>0</v>
      </c>
      <c r="AO6" s="29" t="n">
        <f aca="false">X6=$S$2</f>
        <v>0</v>
      </c>
      <c r="AP6" s="29" t="n">
        <f aca="false">Z6=$S$2</f>
        <v>0</v>
      </c>
      <c r="AQ6" s="29" t="n">
        <f aca="false">AB6=$S$2</f>
        <v>0</v>
      </c>
      <c r="AR6" s="30" t="n">
        <f aca="false">AND(AI6,AJ6,AK6)</f>
        <v>0</v>
      </c>
      <c r="AS6" s="30" t="n">
        <f aca="false">AND(AL6,AM6,AN6)</f>
        <v>0</v>
      </c>
      <c r="AT6" s="30" t="n">
        <f aca="false">AND(AO6,AP6,AQ6)</f>
        <v>0</v>
      </c>
      <c r="AU6" s="30" t="n">
        <f aca="false">OR(AR6,AS6,AT6)</f>
        <v>0</v>
      </c>
      <c r="AV6" s="31"/>
      <c r="AW6" s="31"/>
      <c r="AX6" s="31"/>
      <c r="AY6" s="31"/>
    </row>
    <row r="7" customFormat="false" ht="14.4" hidden="false" customHeight="false" outlineLevel="0" collapsed="false">
      <c r="A7" s="17" t="n">
        <v>2</v>
      </c>
      <c r="B7" s="17" t="n">
        <v>16</v>
      </c>
      <c r="C7" s="32" t="s">
        <v>36</v>
      </c>
      <c r="D7" s="32" t="s">
        <v>37</v>
      </c>
      <c r="E7" s="32" t="s">
        <v>38</v>
      </c>
      <c r="F7" s="33" t="n">
        <v>2002</v>
      </c>
      <c r="G7" s="34" t="s">
        <v>35</v>
      </c>
      <c r="H7" s="34" t="n">
        <v>48.95</v>
      </c>
      <c r="I7" s="35" t="n">
        <f aca="true">IF(H7="","",VLOOKUP(H7,WeightClasses!$A$2:$E$17,IF(LEFT(G7,1)="F",IF(YEAR(TODAY())-F7&lt;24,4,2),IF(YEAR(TODAY())-F7&lt;24,5,3)),1))</f>
        <v>52</v>
      </c>
      <c r="J7" s="36" t="s">
        <v>1</v>
      </c>
      <c r="K7" s="37" t="n">
        <v>75</v>
      </c>
      <c r="L7" s="36" t="s">
        <v>1</v>
      </c>
      <c r="M7" s="37" t="n">
        <v>80</v>
      </c>
      <c r="N7" s="36" t="s">
        <v>1</v>
      </c>
      <c r="O7" s="37" t="n">
        <v>85</v>
      </c>
      <c r="P7" s="38" t="n">
        <f aca="false">IF(OR(K7&lt;&gt;0,M7&lt;&gt;0,O7&lt;&gt;0),MAX(IF(J7=$S$1,K7,0),IF(L7=$S$1,M7,0),IF(N7=$S$1,O7,0)),"")</f>
        <v>85</v>
      </c>
      <c r="Q7" s="36" t="s">
        <v>4</v>
      </c>
      <c r="R7" s="37" t="n">
        <v>37.5</v>
      </c>
      <c r="S7" s="36" t="s">
        <v>1</v>
      </c>
      <c r="T7" s="37" t="n">
        <v>40</v>
      </c>
      <c r="U7" s="36" t="s">
        <v>1</v>
      </c>
      <c r="V7" s="37" t="n">
        <v>45</v>
      </c>
      <c r="W7" s="38" t="n">
        <f aca="false">IF(OR(R7&lt;&gt;0,T7&lt;&gt;0,V7&lt;&gt;0),MAX(IF(Q7=$S$1,R7,0),IF(S7=$S$1,T7,0),IF(U7=$S$1,V7,0)),"")</f>
        <v>45</v>
      </c>
      <c r="X7" s="36" t="s">
        <v>1</v>
      </c>
      <c r="Y7" s="37" t="n">
        <v>80</v>
      </c>
      <c r="Z7" s="36" t="s">
        <v>1</v>
      </c>
      <c r="AA7" s="37" t="n">
        <v>90</v>
      </c>
      <c r="AB7" s="36" t="s">
        <v>1</v>
      </c>
      <c r="AC7" s="37" t="n">
        <v>100</v>
      </c>
      <c r="AD7" s="38" t="n">
        <f aca="false">IF(OR(Y7&lt;&gt;0,AA7&lt;&gt;0,AC7&lt;&gt;0),MAX(IF(X7=$S$1,Y7,0),IF(Z7=$S$1,AA7,0),IF(AB7=$S$1,AC7,0)),"")</f>
        <v>100</v>
      </c>
      <c r="AE7" s="39" t="n">
        <f aca="false">IF(OR(P7&lt;&gt;"",W7&lt;&gt;"",AD7&lt;&gt;""),IF(AU7,"DSQ",IF(AND(RIGHT(G7,2)="PL"),IF(P7="",0,P7)+IF(W7="",0,W7)+IF(AD7="",0,AD7),IF(AND(RIGHT(G7,2)="BP",W7&lt;&gt;0),W7,0))),"")</f>
        <v>230</v>
      </c>
      <c r="AF7" s="40" t="n">
        <f aca="false">IF(AND(AE7&lt;&gt;"",ISNUMBER(AE7)),AG7*AE7,"")</f>
        <v>61.3088</v>
      </c>
      <c r="AG7" s="40" t="n">
        <f aca="false">IF(OR(H7="",H7=0),0, ROUND(100/(VLOOKUP($G7,'IPF GL Formula'!$A$4:$F$11,3,0)-VLOOKUP($G7,'IPF GL Formula'!$A$4:$F$11,4,0)*EXP(-VLOOKUP($G7,'IPF GL Formula'!$A$4:$F$11,5,0)*H7)),6))</f>
        <v>0.26656</v>
      </c>
      <c r="AH7" s="31"/>
      <c r="AI7" s="29" t="n">
        <f aca="false">J7=$S$2</f>
        <v>0</v>
      </c>
      <c r="AJ7" s="29" t="n">
        <f aca="false">L7=$S$2</f>
        <v>0</v>
      </c>
      <c r="AK7" s="29" t="n">
        <f aca="false">N7=$S$2</f>
        <v>0</v>
      </c>
      <c r="AL7" s="29" t="n">
        <f aca="false">Q7=$S$2</f>
        <v>1</v>
      </c>
      <c r="AM7" s="29" t="n">
        <f aca="false">S7=$S$2</f>
        <v>0</v>
      </c>
      <c r="AN7" s="29" t="n">
        <f aca="false">U7=$S$2</f>
        <v>0</v>
      </c>
      <c r="AO7" s="29" t="n">
        <f aca="false">X7=$S$2</f>
        <v>0</v>
      </c>
      <c r="AP7" s="29" t="n">
        <f aca="false">Z7=$S$2</f>
        <v>0</v>
      </c>
      <c r="AQ7" s="29" t="n">
        <f aca="false">AB7=$S$2</f>
        <v>0</v>
      </c>
      <c r="AR7" s="30" t="n">
        <f aca="false">AND(AI7,AJ7,AK7)</f>
        <v>0</v>
      </c>
      <c r="AS7" s="30" t="n">
        <f aca="false">AND(AL7,AM7,AN7)</f>
        <v>0</v>
      </c>
      <c r="AT7" s="30" t="n">
        <f aca="false">AND(AO7,AP7,AQ7)</f>
        <v>0</v>
      </c>
      <c r="AU7" s="30" t="n">
        <f aca="false">OR(AR7,AS7,AT7)</f>
        <v>0</v>
      </c>
      <c r="AV7" s="31"/>
      <c r="AW7" s="31"/>
      <c r="AX7" s="31"/>
      <c r="AY7" s="31"/>
    </row>
    <row r="8" customFormat="false" ht="14.4" hidden="false" customHeight="false" outlineLevel="0" collapsed="false">
      <c r="A8" s="17" t="n">
        <v>3</v>
      </c>
      <c r="B8" s="17" t="n">
        <v>12</v>
      </c>
      <c r="C8" s="32" t="s">
        <v>39</v>
      </c>
      <c r="D8" s="32" t="s">
        <v>40</v>
      </c>
      <c r="E8" s="32" t="s">
        <v>38</v>
      </c>
      <c r="F8" s="33" t="n">
        <v>1972</v>
      </c>
      <c r="G8" s="34" t="s">
        <v>35</v>
      </c>
      <c r="H8" s="34" t="n">
        <v>51.1</v>
      </c>
      <c r="I8" s="35" t="n">
        <f aca="true">IF(H8="","",VLOOKUP(H8,WeightClasses!$A$2:$E$17,IF(LEFT(G8,1)="F",IF(YEAR(TODAY())-F8&lt;24,4,2),IF(YEAR(TODAY())-F8&lt;24,5,3)),1))</f>
        <v>52</v>
      </c>
      <c r="J8" s="36" t="s">
        <v>1</v>
      </c>
      <c r="K8" s="37" t="n">
        <v>60</v>
      </c>
      <c r="L8" s="36" t="s">
        <v>1</v>
      </c>
      <c r="M8" s="37" t="n">
        <v>62.5</v>
      </c>
      <c r="N8" s="36" t="s">
        <v>1</v>
      </c>
      <c r="O8" s="37" t="n">
        <v>65</v>
      </c>
      <c r="P8" s="38" t="n">
        <f aca="false">IF(OR(K8&lt;&gt;0,M8&lt;&gt;0,O8&lt;&gt;0),MAX(IF(J8=$S$1,K8,0),IF(L8=$S$1,M8,0),IF(N8=$S$1,O8,0)),"")</f>
        <v>65</v>
      </c>
      <c r="Q8" s="36" t="s">
        <v>1</v>
      </c>
      <c r="R8" s="37" t="n">
        <v>30</v>
      </c>
      <c r="S8" s="36" t="s">
        <v>1</v>
      </c>
      <c r="T8" s="37" t="n">
        <v>32.5</v>
      </c>
      <c r="U8" s="36" t="s">
        <v>1</v>
      </c>
      <c r="V8" s="37" t="n">
        <v>35</v>
      </c>
      <c r="W8" s="38" t="n">
        <f aca="false">IF(OR(R8&lt;&gt;0,T8&lt;&gt;0,V8&lt;&gt;0),MAX(IF(Q8=$S$1,R8,0),IF(S8=$S$1,T8,0),IF(U8=$S$1,V8,0)),"")</f>
        <v>35</v>
      </c>
      <c r="X8" s="36" t="s">
        <v>1</v>
      </c>
      <c r="Y8" s="37" t="n">
        <v>77.5</v>
      </c>
      <c r="Z8" s="36" t="s">
        <v>1</v>
      </c>
      <c r="AA8" s="37" t="n">
        <v>85</v>
      </c>
      <c r="AB8" s="36" t="s">
        <v>1</v>
      </c>
      <c r="AC8" s="37" t="n">
        <v>90</v>
      </c>
      <c r="AD8" s="38" t="n">
        <f aca="false">IF(OR(Y8&lt;&gt;0,AA8&lt;&gt;0,AC8&lt;&gt;0),MAX(IF(X8=$S$1,Y8,0),IF(Z8=$S$1,AA8,0),IF(AB8=$S$1,AC8,0)),"")</f>
        <v>90</v>
      </c>
      <c r="AE8" s="39" t="n">
        <f aca="false">IF(OR(P8&lt;&gt;"",W8&lt;&gt;"",AD8&lt;&gt;""),IF(AU8,"DSQ",IF(AND(RIGHT(G8,2)="PL"),IF(P8="",0,P8)+IF(W8="",0,W8)+IF(AD8="",0,AD8),IF(AND(RIGHT(G8,2)="BP",W8&lt;&gt;0),W8,0))),"")</f>
        <v>190</v>
      </c>
      <c r="AF8" s="40" t="n">
        <f aca="false">IF(AND(AE8&lt;&gt;"",ISNUMBER(AE8)),AG8*AE8,"")</f>
        <v>48.70954</v>
      </c>
      <c r="AG8" s="40" t="n">
        <f aca="false">IF(OR(H8="",H8=0),0, ROUND(100/(VLOOKUP($G8,'IPF GL Formula'!$A$4:$F$11,3,0)-VLOOKUP($G8,'IPF GL Formula'!$A$4:$F$11,4,0)*EXP(-VLOOKUP($G8,'IPF GL Formula'!$A$4:$F$11,5,0)*H8)),6))</f>
        <v>0.256366</v>
      </c>
      <c r="AH8" s="31"/>
      <c r="AI8" s="29" t="n">
        <f aca="false">J8=$S$2</f>
        <v>0</v>
      </c>
      <c r="AJ8" s="29" t="n">
        <f aca="false">L8=$S$2</f>
        <v>0</v>
      </c>
      <c r="AK8" s="29" t="n">
        <f aca="false">N8=$S$2</f>
        <v>0</v>
      </c>
      <c r="AL8" s="29" t="n">
        <f aca="false">Q8=$S$2</f>
        <v>0</v>
      </c>
      <c r="AM8" s="29" t="n">
        <f aca="false">S8=$S$2</f>
        <v>0</v>
      </c>
      <c r="AN8" s="29" t="n">
        <f aca="false">U8=$S$2</f>
        <v>0</v>
      </c>
      <c r="AO8" s="29" t="n">
        <f aca="false">X8=$S$2</f>
        <v>0</v>
      </c>
      <c r="AP8" s="29" t="n">
        <f aca="false">Z8=$S$2</f>
        <v>0</v>
      </c>
      <c r="AQ8" s="29" t="n">
        <f aca="false">AB8=$S$2</f>
        <v>0</v>
      </c>
      <c r="AR8" s="30" t="n">
        <f aca="false">AND(AI8,AJ8,AK8)</f>
        <v>0</v>
      </c>
      <c r="AS8" s="30" t="n">
        <f aca="false">AND(AL8,AM8,AN8)</f>
        <v>0</v>
      </c>
      <c r="AT8" s="30" t="n">
        <f aca="false">AND(AO8,AP8,AQ8)</f>
        <v>0</v>
      </c>
      <c r="AU8" s="30" t="n">
        <f aca="false">OR(AR8,AS8,AT8)</f>
        <v>0</v>
      </c>
      <c r="AV8" s="31"/>
      <c r="AW8" s="31"/>
      <c r="AX8" s="31"/>
      <c r="AY8" s="31"/>
    </row>
    <row r="9" customFormat="false" ht="14.4" hidden="false" customHeight="false" outlineLevel="0" collapsed="false">
      <c r="A9" s="17"/>
      <c r="B9" s="17"/>
      <c r="C9" s="17" t="s">
        <v>41</v>
      </c>
      <c r="D9" s="32"/>
      <c r="E9" s="32"/>
      <c r="F9" s="33"/>
      <c r="G9" s="34"/>
      <c r="H9" s="34"/>
      <c r="I9" s="35" t="str">
        <f aca="true">IF(H9="","",VLOOKUP(H9,WeightClasses!$A$2:$E$17,IF(LEFT(G9,1)="F",IF(YEAR(TODAY())-F9&lt;24,4,2),IF(YEAR(TODAY())-F9&lt;24,5,3)),1))</f>
        <v/>
      </c>
      <c r="J9" s="36"/>
      <c r="K9" s="37"/>
      <c r="L9" s="36"/>
      <c r="M9" s="37"/>
      <c r="N9" s="36"/>
      <c r="O9" s="37"/>
      <c r="P9" s="38" t="str">
        <f aca="false">IF(OR(K9&lt;&gt;0,M9&lt;&gt;0,O9&lt;&gt;0),MAX(IF(J9=$S$1,K9,0),IF(L9=$S$1,M9,0),IF(N9=$S$1,O9,0)),"")</f>
        <v/>
      </c>
      <c r="Q9" s="36"/>
      <c r="R9" s="37"/>
      <c r="S9" s="36"/>
      <c r="T9" s="37"/>
      <c r="U9" s="36"/>
      <c r="V9" s="37"/>
      <c r="W9" s="38" t="str">
        <f aca="false">IF(OR(R9&lt;&gt;0,T9&lt;&gt;0,V9&lt;&gt;0),MAX(IF(Q9=$S$1,R9,0),IF(S9=$S$1,T9,0),IF(U9=$S$1,V9,0)),"")</f>
        <v/>
      </c>
      <c r="X9" s="36"/>
      <c r="Y9" s="37"/>
      <c r="Z9" s="36"/>
      <c r="AA9" s="37"/>
      <c r="AB9" s="36"/>
      <c r="AC9" s="37"/>
      <c r="AD9" s="38" t="str">
        <f aca="false">IF(OR(Y9&lt;&gt;0,AA9&lt;&gt;0,AC9&lt;&gt;0),MAX(IF(X9=$S$1,Y9,0),IF(Z9=$S$1,AA9,0),IF(AB9=$S$1,AC9,0)),"")</f>
        <v/>
      </c>
      <c r="AE9" s="39" t="str">
        <f aca="false">IF(OR(P9&lt;&gt;"",W9&lt;&gt;"",AD9&lt;&gt;""),IF(AU9,"DSQ",IF(AND(RIGHT(G9,2)="PL"),IF(P9="",0,P9)+IF(W9="",0,W9)+IF(AD9="",0,AD9),IF(AND(RIGHT(G9,2)="BP",W9&lt;&gt;0),W9,0))),"")</f>
        <v/>
      </c>
      <c r="AF9" s="40" t="str">
        <f aca="false">IF(AND(AE9&lt;&gt;"",ISNUMBER(AE9)),AG9*AE9,"")</f>
        <v/>
      </c>
      <c r="AG9" s="40" t="n">
        <f aca="false">IF(OR(H9="",H9=0),0, ROUND(100/(VLOOKUP($G9,'IPF GL Formula'!$A$4:$F$11,3,0)-VLOOKUP($G9,'IPF GL Formula'!$A$4:$F$11,4,0)*EXP(-VLOOKUP($G9,'IPF GL Formula'!$A$4:$F$11,5,0)*H9)),6))</f>
        <v>0</v>
      </c>
      <c r="AH9" s="31"/>
      <c r="AI9" s="29" t="n">
        <f aca="false">J9=$S$2</f>
        <v>0</v>
      </c>
      <c r="AJ9" s="29" t="n">
        <f aca="false">L9=$S$2</f>
        <v>0</v>
      </c>
      <c r="AK9" s="29" t="n">
        <f aca="false">N9=$S$2</f>
        <v>0</v>
      </c>
      <c r="AL9" s="29" t="n">
        <f aca="false">Q9=$S$2</f>
        <v>0</v>
      </c>
      <c r="AM9" s="29" t="n">
        <f aca="false">S9=$S$2</f>
        <v>0</v>
      </c>
      <c r="AN9" s="29" t="n">
        <f aca="false">U9=$S$2</f>
        <v>0</v>
      </c>
      <c r="AO9" s="29" t="n">
        <f aca="false">X9=$S$2</f>
        <v>0</v>
      </c>
      <c r="AP9" s="29" t="n">
        <f aca="false">Z9=$S$2</f>
        <v>0</v>
      </c>
      <c r="AQ9" s="29" t="n">
        <f aca="false">AB9=$S$2</f>
        <v>0</v>
      </c>
      <c r="AR9" s="30" t="n">
        <f aca="false">AND(AI9,AJ9,AK9)</f>
        <v>0</v>
      </c>
      <c r="AS9" s="30" t="n">
        <f aca="false">AND(AL9,AM9,AN9)</f>
        <v>0</v>
      </c>
      <c r="AT9" s="30" t="n">
        <f aca="false">AND(AO9,AP9,AQ9)</f>
        <v>0</v>
      </c>
      <c r="AU9" s="30" t="n">
        <f aca="false">OR(AR9,AS9,AT9)</f>
        <v>0</v>
      </c>
      <c r="AV9" s="31"/>
      <c r="AW9" s="31"/>
      <c r="AX9" s="31"/>
      <c r="AY9" s="31"/>
    </row>
    <row r="10" customFormat="false" ht="14.4" hidden="false" customHeight="false" outlineLevel="0" collapsed="false">
      <c r="A10" s="17" t="n">
        <v>1</v>
      </c>
      <c r="B10" s="17" t="n">
        <v>4</v>
      </c>
      <c r="C10" s="32" t="s">
        <v>42</v>
      </c>
      <c r="D10" s="32" t="s">
        <v>43</v>
      </c>
      <c r="E10" s="32" t="s">
        <v>34</v>
      </c>
      <c r="F10" s="33" t="n">
        <v>1999</v>
      </c>
      <c r="G10" s="34" t="s">
        <v>35</v>
      </c>
      <c r="H10" s="34" t="n">
        <v>55.65</v>
      </c>
      <c r="I10" s="35" t="n">
        <f aca="true">IF(H10="","",VLOOKUP(H10,WeightClasses!$A$2:$E$17,IF(LEFT(G10,1)="F",IF(YEAR(TODAY())-F10&lt;24,4,2),IF(YEAR(TODAY())-F10&lt;24,5,3)),1))</f>
        <v>57</v>
      </c>
      <c r="J10" s="36" t="s">
        <v>1</v>
      </c>
      <c r="K10" s="37" t="n">
        <v>110</v>
      </c>
      <c r="L10" s="36" t="s">
        <v>1</v>
      </c>
      <c r="M10" s="37" t="n">
        <v>117.5</v>
      </c>
      <c r="N10" s="36" t="s">
        <v>1</v>
      </c>
      <c r="O10" s="37" t="n">
        <v>122.5</v>
      </c>
      <c r="P10" s="38" t="n">
        <f aca="false">IF(OR(K10&lt;&gt;0,M10&lt;&gt;0,O10&lt;&gt;0),MAX(IF(J10=$S$1,K10,0),IF(L10=$S$1,M10,0),IF(N10=$S$1,O10,0)),"")</f>
        <v>122.5</v>
      </c>
      <c r="Q10" s="36" t="s">
        <v>1</v>
      </c>
      <c r="R10" s="37" t="n">
        <v>55</v>
      </c>
      <c r="S10" s="36" t="s">
        <v>1</v>
      </c>
      <c r="T10" s="37" t="n">
        <v>60</v>
      </c>
      <c r="U10" s="36" t="s">
        <v>1</v>
      </c>
      <c r="V10" s="37" t="n">
        <v>62.5</v>
      </c>
      <c r="W10" s="38" t="n">
        <f aca="false">IF(OR(R10&lt;&gt;0,T10&lt;&gt;0,V10&lt;&gt;0),MAX(IF(Q10=$S$1,R10,0),IF(S10=$S$1,T10,0),IF(U10=$S$1,V10,0)),"")</f>
        <v>62.5</v>
      </c>
      <c r="X10" s="36" t="s">
        <v>1</v>
      </c>
      <c r="Y10" s="37" t="n">
        <v>130</v>
      </c>
      <c r="Z10" s="36" t="s">
        <v>1</v>
      </c>
      <c r="AA10" s="37" t="n">
        <v>142.5</v>
      </c>
      <c r="AB10" s="36" t="s">
        <v>1</v>
      </c>
      <c r="AC10" s="37" t="n">
        <v>150.5</v>
      </c>
      <c r="AD10" s="38" t="n">
        <f aca="false">IF(OR(Y10&lt;&gt;0,AA10&lt;&gt;0,AC10&lt;&gt;0),MAX(IF(X10=$S$1,Y10,0),IF(Z10=$S$1,AA10,0),IF(AB10=$S$1,AC10,0)),"")</f>
        <v>150.5</v>
      </c>
      <c r="AE10" s="39" t="n">
        <f aca="false">IF(OR(P10&lt;&gt;"",W10&lt;&gt;"",AD10&lt;&gt;""),IF(AU10,"DSQ",IF(AND(RIGHT(G10,2)="PL"),IF(P10="",0,P10)+IF(W10="",0,W10)+IF(AD10="",0,AD10),IF(AND(RIGHT(G10,2)="BP",W10&lt;&gt;0),W10,0))),"")</f>
        <v>335.5</v>
      </c>
      <c r="AF10" s="40" t="n">
        <f aca="false">IF(AND(AE10&lt;&gt;"",ISNUMBER(AE10)),AG10*AE10,"")</f>
        <v>80.1499435</v>
      </c>
      <c r="AG10" s="40" t="n">
        <f aca="false">IF(OR(H10="",H10=0),0, ROUND(100/(VLOOKUP($G10,'IPF GL Formula'!$A$4:$F$11,3,0)-VLOOKUP($G10,'IPF GL Formula'!$A$4:$F$11,4,0)*EXP(-VLOOKUP($G10,'IPF GL Formula'!$A$4:$F$11,5,0)*H10)),6))</f>
        <v>0.238897</v>
      </c>
      <c r="AH10" s="31"/>
      <c r="AI10" s="29" t="n">
        <f aca="false">J10=$S$2</f>
        <v>0</v>
      </c>
      <c r="AJ10" s="29" t="n">
        <f aca="false">L10=$S$2</f>
        <v>0</v>
      </c>
      <c r="AK10" s="29" t="n">
        <f aca="false">N10=$S$2</f>
        <v>0</v>
      </c>
      <c r="AL10" s="29" t="n">
        <f aca="false">Q10=$S$2</f>
        <v>0</v>
      </c>
      <c r="AM10" s="29" t="n">
        <f aca="false">S10=$S$2</f>
        <v>0</v>
      </c>
      <c r="AN10" s="29" t="n">
        <f aca="false">U10=$S$2</f>
        <v>0</v>
      </c>
      <c r="AO10" s="29" t="n">
        <f aca="false">X10=$S$2</f>
        <v>0</v>
      </c>
      <c r="AP10" s="29" t="n">
        <f aca="false">Z10=$S$2</f>
        <v>0</v>
      </c>
      <c r="AQ10" s="29" t="n">
        <f aca="false">AB10=$S$2</f>
        <v>0</v>
      </c>
      <c r="AR10" s="30" t="n">
        <f aca="false">AND(AI10,AJ10,AK10)</f>
        <v>0</v>
      </c>
      <c r="AS10" s="30" t="n">
        <f aca="false">AND(AL10,AM10,AN10)</f>
        <v>0</v>
      </c>
      <c r="AT10" s="30" t="n">
        <f aca="false">AND(AO10,AP10,AQ10)</f>
        <v>0</v>
      </c>
      <c r="AU10" s="30" t="n">
        <f aca="false">OR(AR10,AS10,AT10)</f>
        <v>0</v>
      </c>
      <c r="AV10" s="31"/>
      <c r="AW10" s="31"/>
      <c r="AX10" s="31"/>
      <c r="AY10" s="31"/>
    </row>
    <row r="11" customFormat="false" ht="14.4" hidden="false" customHeight="false" outlineLevel="0" collapsed="false">
      <c r="A11" s="17" t="n">
        <v>2</v>
      </c>
      <c r="B11" s="17" t="n">
        <v>1</v>
      </c>
      <c r="C11" s="32" t="s">
        <v>44</v>
      </c>
      <c r="D11" s="32" t="s">
        <v>45</v>
      </c>
      <c r="E11" s="32" t="s">
        <v>34</v>
      </c>
      <c r="F11" s="33" t="n">
        <v>1995</v>
      </c>
      <c r="G11" s="34" t="s">
        <v>35</v>
      </c>
      <c r="H11" s="34" t="n">
        <v>56.05</v>
      </c>
      <c r="I11" s="35" t="n">
        <f aca="true">IF(H11="","",VLOOKUP(H11,WeightClasses!$A$2:$E$17,IF(LEFT(G11,1)="F",IF(YEAR(TODAY())-F11&lt;24,4,2),IF(YEAR(TODAY())-F11&lt;24,5,3)),1))</f>
        <v>57</v>
      </c>
      <c r="J11" s="36" t="s">
        <v>1</v>
      </c>
      <c r="K11" s="37" t="n">
        <v>115</v>
      </c>
      <c r="L11" s="36" t="s">
        <v>1</v>
      </c>
      <c r="M11" s="37" t="n">
        <v>120.5</v>
      </c>
      <c r="N11" s="36" t="s">
        <v>4</v>
      </c>
      <c r="O11" s="37" t="n">
        <v>124</v>
      </c>
      <c r="P11" s="38" t="n">
        <f aca="false">IF(OR(K11&lt;&gt;0,M11&lt;&gt;0,O11&lt;&gt;0),MAX(IF(J11=$S$1,K11,0),IF(L11=$S$1,M11,0),IF(N11=$S$1,O11,0)),"")</f>
        <v>120.5</v>
      </c>
      <c r="Q11" s="36" t="s">
        <v>1</v>
      </c>
      <c r="R11" s="37" t="n">
        <v>70.5</v>
      </c>
      <c r="S11" s="36" t="s">
        <v>1</v>
      </c>
      <c r="T11" s="37" t="n">
        <v>75</v>
      </c>
      <c r="U11" s="36" t="s">
        <v>1</v>
      </c>
      <c r="V11" s="37" t="n">
        <v>77.5</v>
      </c>
      <c r="W11" s="38" t="n">
        <f aca="false">IF(OR(R11&lt;&gt;0,T11&lt;&gt;0,V11&lt;&gt;0),MAX(IF(Q11=$S$1,R11,0),IF(S11=$S$1,T11,0),IF(U11=$S$1,V11,0)),"")</f>
        <v>77.5</v>
      </c>
      <c r="X11" s="36" t="s">
        <v>1</v>
      </c>
      <c r="Y11" s="37" t="n">
        <v>115</v>
      </c>
      <c r="Z11" s="36" t="s">
        <v>1</v>
      </c>
      <c r="AA11" s="37" t="n">
        <v>125</v>
      </c>
      <c r="AB11" s="36" t="s">
        <v>1</v>
      </c>
      <c r="AC11" s="37" t="n">
        <v>137.5</v>
      </c>
      <c r="AD11" s="38" t="n">
        <f aca="false">IF(OR(Y11&lt;&gt;0,AA11&lt;&gt;0,AC11&lt;&gt;0),MAX(IF(X11=$S$1,Y11,0),IF(Z11=$S$1,AA11,0),IF(AB11=$S$1,AC11,0)),"")</f>
        <v>137.5</v>
      </c>
      <c r="AE11" s="39" t="n">
        <f aca="false">IF(OR(P11&lt;&gt;"",W11&lt;&gt;"",AD11&lt;&gt;""),IF(AU13,"DSQ",IF(AND(RIGHT(G11,2)="PL"),IF(P11="",0,P11)+IF(W11="",0,W11)+IF(AD11="",0,AD11),IF(AND(RIGHT(G11,2)="BP",W11&lt;&gt;0),W11,0))),"")</f>
        <v>335.5</v>
      </c>
      <c r="AF11" s="40" t="n">
        <f aca="false">IF(AND(AE11&lt;&gt;"",ISNUMBER(AE11)),AG11*AE11,"")</f>
        <v>79.707419</v>
      </c>
      <c r="AG11" s="40" t="n">
        <f aca="false">IF(OR(H11="",H11=0),0, ROUND(100/(VLOOKUP($G11,'IPF GL Formula'!$A$4:$F$11,3,0)-VLOOKUP($G11,'IPF GL Formula'!$A$4:$F$11,4,0)*EXP(-VLOOKUP($G11,'IPF GL Formula'!$A$4:$F$11,5,0)*H11)),6))</f>
        <v>0.237578</v>
      </c>
      <c r="AH11" s="31"/>
      <c r="AI11" s="29" t="n">
        <f aca="false">J15=$S$2</f>
        <v>0</v>
      </c>
      <c r="AJ11" s="29" t="n">
        <f aca="false">L15=$S$2</f>
        <v>1</v>
      </c>
      <c r="AK11" s="29" t="n">
        <f aca="false">N15=$S$2</f>
        <v>0</v>
      </c>
      <c r="AL11" s="29" t="n">
        <f aca="false">Q15=$S$2</f>
        <v>0</v>
      </c>
      <c r="AM11" s="29" t="n">
        <f aca="false">S15=$S$2</f>
        <v>0</v>
      </c>
      <c r="AN11" s="29" t="n">
        <f aca="false">U15=$S$2</f>
        <v>1</v>
      </c>
      <c r="AO11" s="29" t="n">
        <f aca="false">X15=$S$2</f>
        <v>0</v>
      </c>
      <c r="AP11" s="29" t="n">
        <f aca="false">Z15=$S$2</f>
        <v>0</v>
      </c>
      <c r="AQ11" s="29" t="n">
        <f aca="false">AB15=$S$2</f>
        <v>1</v>
      </c>
      <c r="AR11" s="30" t="n">
        <f aca="false">AND(AI11,AJ11,AK11)</f>
        <v>0</v>
      </c>
      <c r="AS11" s="30" t="n">
        <f aca="false">AND(AL11,AM11,AN11)</f>
        <v>0</v>
      </c>
      <c r="AT11" s="30" t="n">
        <f aca="false">AND(AO11,AP11,AQ11)</f>
        <v>0</v>
      </c>
      <c r="AU11" s="30" t="n">
        <f aca="false">OR(AR11,AS11,AT11)</f>
        <v>0</v>
      </c>
      <c r="AV11" s="31"/>
      <c r="AW11" s="31"/>
      <c r="AX11" s="31"/>
      <c r="AY11" s="31"/>
    </row>
    <row r="12" customFormat="false" ht="14.4" hidden="false" customHeight="false" outlineLevel="0" collapsed="false">
      <c r="A12" s="17" t="n">
        <v>3</v>
      </c>
      <c r="B12" s="17" t="n">
        <v>9</v>
      </c>
      <c r="C12" s="32" t="s">
        <v>46</v>
      </c>
      <c r="D12" s="32" t="s">
        <v>47</v>
      </c>
      <c r="E12" s="32" t="s">
        <v>48</v>
      </c>
      <c r="F12" s="33" t="n">
        <v>1987</v>
      </c>
      <c r="G12" s="34" t="s">
        <v>35</v>
      </c>
      <c r="H12" s="34" t="n">
        <v>55.3</v>
      </c>
      <c r="I12" s="35" t="n">
        <f aca="true">IF(H12="","",VLOOKUP(H12,WeightClasses!$A$2:$E$17,IF(LEFT(G12,1)="F",IF(YEAR(TODAY())-F12&lt;24,4,2),IF(YEAR(TODAY())-F12&lt;24,5,3)),1))</f>
        <v>57</v>
      </c>
      <c r="J12" s="36" t="s">
        <v>1</v>
      </c>
      <c r="K12" s="37" t="n">
        <v>110</v>
      </c>
      <c r="L12" s="36" t="s">
        <v>1</v>
      </c>
      <c r="M12" s="37" t="n">
        <v>115</v>
      </c>
      <c r="N12" s="36" t="s">
        <v>4</v>
      </c>
      <c r="O12" s="37" t="n">
        <v>120</v>
      </c>
      <c r="P12" s="38" t="n">
        <f aca="false">IF(OR(K12&lt;&gt;0,M12&lt;&gt;0,O12&lt;&gt;0),MAX(IF(J12=$S$1,K12,0),IF(L12=$S$1,M12,0),IF(N12=$S$1,O12,0)),"")</f>
        <v>115</v>
      </c>
      <c r="Q12" s="36" t="s">
        <v>1</v>
      </c>
      <c r="R12" s="37" t="n">
        <v>57.5</v>
      </c>
      <c r="S12" s="36" t="s">
        <v>1</v>
      </c>
      <c r="T12" s="37" t="n">
        <v>62.5</v>
      </c>
      <c r="U12" s="36" t="s">
        <v>4</v>
      </c>
      <c r="V12" s="37" t="n">
        <v>65</v>
      </c>
      <c r="W12" s="38" t="n">
        <f aca="false">IF(OR(R12&lt;&gt;0,T12&lt;&gt;0,V12&lt;&gt;0),MAX(IF(Q12=$S$1,R12,0),IF(S12=$S$1,T12,0),IF(U12=$S$1,V12,0)),"")</f>
        <v>62.5</v>
      </c>
      <c r="X12" s="36" t="s">
        <v>1</v>
      </c>
      <c r="Y12" s="37" t="n">
        <v>132.5</v>
      </c>
      <c r="Z12" s="36" t="s">
        <v>1</v>
      </c>
      <c r="AA12" s="37" t="n">
        <v>135</v>
      </c>
      <c r="AB12" s="36" t="s">
        <v>1</v>
      </c>
      <c r="AC12" s="37" t="n">
        <v>137.5</v>
      </c>
      <c r="AD12" s="38" t="n">
        <f aca="false">IF(OR(Y12&lt;&gt;0,AA12&lt;&gt;0,AC12&lt;&gt;0),MAX(IF(X12=$S$1,Y12,0),IF(Z12=$S$1,AA12,0),IF(AB12=$S$1,AC12,0)),"")</f>
        <v>137.5</v>
      </c>
      <c r="AE12" s="39" t="n">
        <f aca="false">IF(OR(P12&lt;&gt;"",W12&lt;&gt;"",AD12&lt;&gt;""),IF(AU14,"DSQ",IF(AND(RIGHT(G12,2)="PL"),IF(P12="",0,P12)+IF(W12="",0,W12)+IF(AD12="",0,AD12),IF(AND(RIGHT(G12,2)="BP",W12&lt;&gt;0),W12,0))),"")</f>
        <v>315</v>
      </c>
      <c r="AF12" s="40" t="n">
        <f aca="false">IF(AND(AE12&lt;&gt;"",ISNUMBER(AE12)),AG12*AE12,"")</f>
        <v>75.62394</v>
      </c>
      <c r="AG12" s="40" t="n">
        <f aca="false">IF(OR(H12="",H12=0),0, ROUND(100/(VLOOKUP($G12,'IPF GL Formula'!$A$4:$F$11,3,0)-VLOOKUP($G12,'IPF GL Formula'!$A$4:$F$11,4,0)*EXP(-VLOOKUP($G12,'IPF GL Formula'!$A$4:$F$11,5,0)*H12)),6))</f>
        <v>0.240076</v>
      </c>
      <c r="AH12" s="31"/>
      <c r="AI12" s="29" t="n">
        <f aca="false">J14=$S$2</f>
        <v>0</v>
      </c>
      <c r="AJ12" s="29" t="n">
        <f aca="false">L14=$S$2</f>
        <v>0</v>
      </c>
      <c r="AK12" s="29" t="n">
        <f aca="false">N14=$S$2</f>
        <v>1</v>
      </c>
      <c r="AL12" s="29" t="n">
        <f aca="false">Q14=$S$2</f>
        <v>0</v>
      </c>
      <c r="AM12" s="29" t="n">
        <f aca="false">S14=$S$2</f>
        <v>0</v>
      </c>
      <c r="AN12" s="29" t="n">
        <f aca="false">U14=$S$2</f>
        <v>1</v>
      </c>
      <c r="AO12" s="29" t="n">
        <f aca="false">X14=$S$2</f>
        <v>0</v>
      </c>
      <c r="AP12" s="29" t="n">
        <f aca="false">Z14=$S$2</f>
        <v>0</v>
      </c>
      <c r="AQ12" s="29" t="n">
        <f aca="false">AB14=$S$2</f>
        <v>0</v>
      </c>
      <c r="AR12" s="30" t="n">
        <f aca="false">AND(AI12,AJ12,AK12)</f>
        <v>0</v>
      </c>
      <c r="AS12" s="30" t="n">
        <f aca="false">AND(AL12,AM12,AN12)</f>
        <v>0</v>
      </c>
      <c r="AT12" s="30" t="n">
        <f aca="false">AND(AO12,AP12,AQ12)</f>
        <v>0</v>
      </c>
      <c r="AU12" s="30" t="n">
        <f aca="false">OR(AR12,AS12,AT12)</f>
        <v>0</v>
      </c>
      <c r="AV12" s="31"/>
      <c r="AW12" s="31"/>
      <c r="AX12" s="31"/>
      <c r="AY12" s="31"/>
    </row>
    <row r="13" customFormat="false" ht="14.4" hidden="false" customHeight="false" outlineLevel="0" collapsed="false">
      <c r="A13" s="17" t="n">
        <v>4</v>
      </c>
      <c r="B13" s="17" t="n">
        <v>3</v>
      </c>
      <c r="C13" s="32" t="s">
        <v>49</v>
      </c>
      <c r="D13" s="32" t="s">
        <v>50</v>
      </c>
      <c r="E13" s="32" t="s">
        <v>38</v>
      </c>
      <c r="F13" s="33" t="n">
        <v>1995</v>
      </c>
      <c r="G13" s="34" t="s">
        <v>35</v>
      </c>
      <c r="H13" s="34" t="n">
        <v>54.25</v>
      </c>
      <c r="I13" s="35" t="n">
        <f aca="true">IF(H13="","",VLOOKUP(H13,WeightClasses!$A$2:$E$17,IF(LEFT(G13,1)="F",IF(YEAR(TODAY())-F13&lt;24,4,2),IF(YEAR(TODAY())-F13&lt;24,5,3)),1))</f>
        <v>57</v>
      </c>
      <c r="J13" s="36" t="s">
        <v>1</v>
      </c>
      <c r="K13" s="37" t="n">
        <v>95</v>
      </c>
      <c r="L13" s="36" t="s">
        <v>1</v>
      </c>
      <c r="M13" s="37" t="n">
        <v>100</v>
      </c>
      <c r="N13" s="36" t="s">
        <v>1</v>
      </c>
      <c r="O13" s="37" t="n">
        <v>102.5</v>
      </c>
      <c r="P13" s="38" t="n">
        <f aca="false">IF(OR(K13&lt;&gt;0,M13&lt;&gt;0,O13&lt;&gt;0),MAX(IF(J13=$S$1,K13,0),IF(L13=$S$1,M13,0),IF(N13=$S$1,O13,0)),"")</f>
        <v>102.5</v>
      </c>
      <c r="Q13" s="36" t="s">
        <v>1</v>
      </c>
      <c r="R13" s="37" t="n">
        <v>55</v>
      </c>
      <c r="S13" s="36" t="s">
        <v>1</v>
      </c>
      <c r="T13" s="37" t="n">
        <v>57.5</v>
      </c>
      <c r="U13" s="36" t="s">
        <v>1</v>
      </c>
      <c r="V13" s="37" t="n">
        <v>60</v>
      </c>
      <c r="W13" s="38" t="n">
        <f aca="false">IF(OR(R13&lt;&gt;0,T13&lt;&gt;0,V13&lt;&gt;0),MAX(IF(Q13=$S$1,R13,0),IF(S13=$S$1,T13,0),IF(U13=$S$1,V13,0)),"")</f>
        <v>60</v>
      </c>
      <c r="X13" s="36" t="s">
        <v>1</v>
      </c>
      <c r="Y13" s="37" t="n">
        <v>130</v>
      </c>
      <c r="Z13" s="36" t="s">
        <v>1</v>
      </c>
      <c r="AA13" s="37" t="n">
        <v>135</v>
      </c>
      <c r="AB13" s="36" t="s">
        <v>1</v>
      </c>
      <c r="AC13" s="37" t="n">
        <v>140</v>
      </c>
      <c r="AD13" s="38" t="n">
        <f aca="false">IF(OR(Y13&lt;&gt;0,AA13&lt;&gt;0,AC13&lt;&gt;0),MAX(IF(X13=$S$1,Y13,0),IF(Z13=$S$1,AA13,0),IF(AB13=$S$1,AC13,0)),"")</f>
        <v>140</v>
      </c>
      <c r="AE13" s="39" t="n">
        <f aca="false">IF(OR(P13&lt;&gt;"",W13&lt;&gt;"",AD13&lt;&gt;""),IF(AU15,"DSQ",IF(AND(RIGHT(G13,2)="PL"),IF(P13="",0,P13)+IF(W13="",0,W13)+IF(AD13="",0,AD13),IF(AND(RIGHT(G13,2)="BP",W13&lt;&gt;0),W13,0))),"")</f>
        <v>302.5</v>
      </c>
      <c r="AF13" s="40" t="n">
        <f aca="false">IF(AND(AE13&lt;&gt;"",ISNUMBER(AE13)),AG13*AE13,"")</f>
        <v>73.7389125</v>
      </c>
      <c r="AG13" s="40" t="n">
        <f aca="false">IF(OR(H13="",H13=0),0, ROUND(100/(VLOOKUP($G13,'IPF GL Formula'!$A$4:$F$11,3,0)-VLOOKUP($G13,'IPF GL Formula'!$A$4:$F$11,4,0)*EXP(-VLOOKUP($G13,'IPF GL Formula'!$A$4:$F$11,5,0)*H13)),6))</f>
        <v>0.243765</v>
      </c>
      <c r="AH13" s="31"/>
      <c r="AI13" s="29" t="n">
        <f aca="false">J11=$S$2</f>
        <v>0</v>
      </c>
      <c r="AJ13" s="29" t="n">
        <f aca="false">L11=$S$2</f>
        <v>0</v>
      </c>
      <c r="AK13" s="29" t="n">
        <f aca="false">N11=$S$2</f>
        <v>1</v>
      </c>
      <c r="AL13" s="29" t="n">
        <f aca="false">Q11=$S$2</f>
        <v>0</v>
      </c>
      <c r="AM13" s="29" t="n">
        <f aca="false">S11=$S$2</f>
        <v>0</v>
      </c>
      <c r="AN13" s="29" t="n">
        <f aca="false">U11=$S$2</f>
        <v>0</v>
      </c>
      <c r="AO13" s="29" t="n">
        <f aca="false">X11=$S$2</f>
        <v>0</v>
      </c>
      <c r="AP13" s="29" t="n">
        <f aca="false">Z11=$S$2</f>
        <v>0</v>
      </c>
      <c r="AQ13" s="29" t="n">
        <f aca="false">AB11=$S$2</f>
        <v>0</v>
      </c>
      <c r="AR13" s="30" t="n">
        <f aca="false">AND(AI13,AJ13,AK13)</f>
        <v>0</v>
      </c>
      <c r="AS13" s="30" t="n">
        <f aca="false">AND(AL13,AM13,AN13)</f>
        <v>0</v>
      </c>
      <c r="AT13" s="30" t="n">
        <f aca="false">AND(AO13,AP13,AQ13)</f>
        <v>0</v>
      </c>
      <c r="AU13" s="30" t="n">
        <f aca="false">OR(AR13,AS13,AT13)</f>
        <v>0</v>
      </c>
      <c r="AV13" s="31"/>
      <c r="AW13" s="31"/>
      <c r="AX13" s="31"/>
      <c r="AY13" s="31"/>
    </row>
    <row r="14" customFormat="false" ht="14.4" hidden="false" customHeight="false" outlineLevel="0" collapsed="false">
      <c r="A14" s="17" t="n">
        <v>5</v>
      </c>
      <c r="B14" s="17" t="n">
        <v>13</v>
      </c>
      <c r="C14" s="32" t="s">
        <v>51</v>
      </c>
      <c r="D14" s="32" t="s">
        <v>52</v>
      </c>
      <c r="E14" s="32" t="s">
        <v>53</v>
      </c>
      <c r="F14" s="33" t="n">
        <v>2002</v>
      </c>
      <c r="G14" s="34" t="s">
        <v>35</v>
      </c>
      <c r="H14" s="34" t="n">
        <v>55.5</v>
      </c>
      <c r="I14" s="35" t="n">
        <f aca="true">IF(H14="","",VLOOKUP(H14,WeightClasses!$A$2:$E$17,IF(LEFT(G14,1)="F",IF(YEAR(TODAY())-F14&lt;24,4,2),IF(YEAR(TODAY())-F14&lt;24,5,3)),1))</f>
        <v>57</v>
      </c>
      <c r="J14" s="36" t="s">
        <v>1</v>
      </c>
      <c r="K14" s="37" t="n">
        <v>95</v>
      </c>
      <c r="L14" s="36" t="s">
        <v>1</v>
      </c>
      <c r="M14" s="37" t="n">
        <v>102.5</v>
      </c>
      <c r="N14" s="36" t="s">
        <v>4</v>
      </c>
      <c r="O14" s="37" t="n">
        <v>107.5</v>
      </c>
      <c r="P14" s="38" t="n">
        <f aca="false">IF(OR(K14&lt;&gt;0,M14&lt;&gt;0,O14&lt;&gt;0),MAX(IF(J14=$S$1,K14,0),IF(L14=$S$1,M14,0),IF(N14=$S$1,O14,0)),"")</f>
        <v>102.5</v>
      </c>
      <c r="Q14" s="36" t="s">
        <v>1</v>
      </c>
      <c r="R14" s="37" t="n">
        <v>47.5</v>
      </c>
      <c r="S14" s="36" t="s">
        <v>1</v>
      </c>
      <c r="T14" s="37" t="n">
        <v>52.5</v>
      </c>
      <c r="U14" s="36" t="s">
        <v>4</v>
      </c>
      <c r="V14" s="37" t="n">
        <v>55</v>
      </c>
      <c r="W14" s="38" t="n">
        <f aca="false">IF(OR(R14&lt;&gt;0,T14&lt;&gt;0,V14&lt;&gt;0),MAX(IF(Q14=$S$1,R14,0),IF(S14=$S$1,T14,0),IF(U14=$S$1,V14,0)),"")</f>
        <v>52.5</v>
      </c>
      <c r="X14" s="36" t="s">
        <v>1</v>
      </c>
      <c r="Y14" s="37" t="n">
        <v>120</v>
      </c>
      <c r="Z14" s="36" t="s">
        <v>1</v>
      </c>
      <c r="AA14" s="37" t="n">
        <v>127.5</v>
      </c>
      <c r="AB14" s="36" t="s">
        <v>1</v>
      </c>
      <c r="AC14" s="37" t="n">
        <v>132.5</v>
      </c>
      <c r="AD14" s="38" t="n">
        <f aca="false">IF(OR(Y14&lt;&gt;0,AA14&lt;&gt;0,AC14&lt;&gt;0),MAX(IF(X14=$S$1,Y14,0),IF(Z14=$S$1,AA14,0),IF(AB14=$S$1,AC14,0)),"")</f>
        <v>132.5</v>
      </c>
      <c r="AE14" s="39" t="n">
        <f aca="false">IF(OR(P14&lt;&gt;"",W14&lt;&gt;"",AD14&lt;&gt;""),IF(AU12,"DSQ",IF(AND(RIGHT(G14,2)="PL"),IF(P14="",0,P14)+IF(W14="",0,W14)+IF(AD14="",0,AD14),IF(AND(RIGHT(G14,2)="BP",W14&lt;&gt;0),W14,0))),"")</f>
        <v>287.5</v>
      </c>
      <c r="AF14" s="40" t="n">
        <f aca="false">IF(AND(AE14&lt;&gt;"",ISNUMBER(AE14)),AG14*AE14,"")</f>
        <v>68.8272125</v>
      </c>
      <c r="AG14" s="40" t="n">
        <f aca="false">IF(OR(H14="",H14=0),0, ROUND(100/(VLOOKUP($G14,'IPF GL Formula'!$A$4:$F$11,3,0)-VLOOKUP($G14,'IPF GL Formula'!$A$4:$F$11,4,0)*EXP(-VLOOKUP($G14,'IPF GL Formula'!$A$4:$F$11,5,0)*H14)),6))</f>
        <v>0.239399</v>
      </c>
      <c r="AH14" s="31"/>
      <c r="AI14" s="29" t="n">
        <f aca="false">J12=$S$2</f>
        <v>0</v>
      </c>
      <c r="AJ14" s="29" t="n">
        <f aca="false">L12=$S$2</f>
        <v>0</v>
      </c>
      <c r="AK14" s="29" t="n">
        <f aca="false">N12=$S$2</f>
        <v>1</v>
      </c>
      <c r="AL14" s="29" t="n">
        <f aca="false">Q12=$S$2</f>
        <v>0</v>
      </c>
      <c r="AM14" s="29" t="n">
        <f aca="false">S12=$S$2</f>
        <v>0</v>
      </c>
      <c r="AN14" s="29" t="n">
        <f aca="false">U12=$S$2</f>
        <v>1</v>
      </c>
      <c r="AO14" s="29" t="n">
        <f aca="false">X12=$S$2</f>
        <v>0</v>
      </c>
      <c r="AP14" s="29" t="n">
        <f aca="false">Z12=$S$2</f>
        <v>0</v>
      </c>
      <c r="AQ14" s="29" t="n">
        <f aca="false">AB12=$S$2</f>
        <v>0</v>
      </c>
      <c r="AR14" s="30" t="n">
        <f aca="false">AND(AI14,AJ14,AK14)</f>
        <v>0</v>
      </c>
      <c r="AS14" s="30" t="n">
        <f aca="false">AND(AL14,AM14,AN14)</f>
        <v>0</v>
      </c>
      <c r="AT14" s="30" t="n">
        <f aca="false">AND(AO14,AP14,AQ14)</f>
        <v>0</v>
      </c>
      <c r="AU14" s="30" t="n">
        <f aca="false">OR(AR14,AS14,AT14)</f>
        <v>0</v>
      </c>
      <c r="AV14" s="31"/>
      <c r="AW14" s="31"/>
      <c r="AX14" s="31"/>
      <c r="AY14" s="31"/>
    </row>
    <row r="15" customFormat="false" ht="14.4" hidden="false" customHeight="false" outlineLevel="0" collapsed="false">
      <c r="A15" s="17" t="n">
        <v>6</v>
      </c>
      <c r="B15" s="17" t="n">
        <v>5</v>
      </c>
      <c r="C15" s="32" t="s">
        <v>54</v>
      </c>
      <c r="D15" s="32" t="s">
        <v>55</v>
      </c>
      <c r="E15" s="32" t="s">
        <v>56</v>
      </c>
      <c r="F15" s="33" t="n">
        <v>1984</v>
      </c>
      <c r="G15" s="34" t="s">
        <v>35</v>
      </c>
      <c r="H15" s="34" t="n">
        <v>56.4</v>
      </c>
      <c r="I15" s="35" t="n">
        <f aca="true">IF(H15="","",VLOOKUP(H15,WeightClasses!$A$2:$E$17,IF(LEFT(G15,1)="F",IF(YEAR(TODAY())-F15&lt;24,4,2),IF(YEAR(TODAY())-F15&lt;24,5,3)),1))</f>
        <v>57</v>
      </c>
      <c r="J15" s="36" t="s">
        <v>1</v>
      </c>
      <c r="K15" s="37" t="n">
        <v>72.5</v>
      </c>
      <c r="L15" s="36" t="s">
        <v>4</v>
      </c>
      <c r="M15" s="37" t="n">
        <v>77.5</v>
      </c>
      <c r="N15" s="36" t="s">
        <v>1</v>
      </c>
      <c r="O15" s="37" t="n">
        <v>77.5</v>
      </c>
      <c r="P15" s="38" t="n">
        <f aca="false">IF(OR(K15&lt;&gt;0,M15&lt;&gt;0,O15&lt;&gt;0),MAX(IF(J15=$S$1,K15,0),IF(L15=$S$1,M15,0),IF(N15=$S$1,O15,0)),"")</f>
        <v>77.5</v>
      </c>
      <c r="Q15" s="36" t="s">
        <v>1</v>
      </c>
      <c r="R15" s="37" t="n">
        <v>52.5</v>
      </c>
      <c r="S15" s="36" t="s">
        <v>1</v>
      </c>
      <c r="T15" s="37" t="n">
        <v>55</v>
      </c>
      <c r="U15" s="36" t="s">
        <v>4</v>
      </c>
      <c r="V15" s="37" t="n">
        <v>57.5</v>
      </c>
      <c r="W15" s="38" t="n">
        <f aca="false">IF(OR(R15&lt;&gt;0,T15&lt;&gt;0,V15&lt;&gt;0),MAX(IF(Q15=$S$1,R15,0),IF(S15=$S$1,T15,0),IF(U15=$S$1,V15,0)),"")</f>
        <v>55</v>
      </c>
      <c r="X15" s="36" t="s">
        <v>1</v>
      </c>
      <c r="Y15" s="37" t="n">
        <v>110</v>
      </c>
      <c r="Z15" s="36" t="s">
        <v>1</v>
      </c>
      <c r="AA15" s="37" t="n">
        <v>115</v>
      </c>
      <c r="AB15" s="36" t="s">
        <v>4</v>
      </c>
      <c r="AC15" s="37" t="n">
        <v>117.5</v>
      </c>
      <c r="AD15" s="38" t="n">
        <f aca="false">IF(OR(Y15&lt;&gt;0,AA15&lt;&gt;0,AC15&lt;&gt;0),MAX(IF(X15=$S$1,Y15,0),IF(Z15=$S$1,AA15,0),IF(AB15=$S$1,AC15,0)),"")</f>
        <v>115</v>
      </c>
      <c r="AE15" s="39" t="n">
        <f aca="false">IF(OR(P15&lt;&gt;"",W15&lt;&gt;"",AD15&lt;&gt;""),IF(AU11,"DSQ",IF(AND(RIGHT(G15,2)="PL"),IF(P15="",0,P15)+IF(W15="",0,W15)+IF(AD15="",0,AD15),IF(AND(RIGHT(G15,2)="BP",W15&lt;&gt;0),W15,0))),"")</f>
        <v>247.5</v>
      </c>
      <c r="AF15" s="40" t="n">
        <f aca="false">IF(AND(AE15&lt;&gt;"",ISNUMBER(AE15)),AG15*AE15,"")</f>
        <v>58.5211275</v>
      </c>
      <c r="AG15" s="40" t="n">
        <f aca="false">IF(OR(H15="",H15=0),0, ROUND(100/(VLOOKUP($G15,'IPF GL Formula'!$A$4:$F$11,3,0)-VLOOKUP($G15,'IPF GL Formula'!$A$4:$F$11,4,0)*EXP(-VLOOKUP($G15,'IPF GL Formula'!$A$4:$F$11,5,0)*H15)),6))</f>
        <v>0.236449</v>
      </c>
      <c r="AH15" s="31"/>
      <c r="AI15" s="29" t="n">
        <f aca="false">J13=$S$2</f>
        <v>0</v>
      </c>
      <c r="AJ15" s="29" t="n">
        <f aca="false">L13=$S$2</f>
        <v>0</v>
      </c>
      <c r="AK15" s="29" t="n">
        <f aca="false">N13=$S$2</f>
        <v>0</v>
      </c>
      <c r="AL15" s="29" t="n">
        <f aca="false">Q13=$S$2</f>
        <v>0</v>
      </c>
      <c r="AM15" s="29" t="n">
        <f aca="false">S13=$S$2</f>
        <v>0</v>
      </c>
      <c r="AN15" s="29" t="n">
        <f aca="false">U13=$S$2</f>
        <v>0</v>
      </c>
      <c r="AO15" s="29" t="n">
        <f aca="false">X13=$S$2</f>
        <v>0</v>
      </c>
      <c r="AP15" s="29" t="n">
        <f aca="false">Z13=$S$2</f>
        <v>0</v>
      </c>
      <c r="AQ15" s="29" t="n">
        <f aca="false">AB13=$S$2</f>
        <v>0</v>
      </c>
      <c r="AR15" s="30" t="n">
        <f aca="false">AND(AI15,AJ15,AK15)</f>
        <v>0</v>
      </c>
      <c r="AS15" s="30" t="n">
        <f aca="false">AND(AL15,AM15,AN15)</f>
        <v>0</v>
      </c>
      <c r="AT15" s="30" t="n">
        <f aca="false">AND(AO15,AP15,AQ15)</f>
        <v>0</v>
      </c>
      <c r="AU15" s="30" t="n">
        <f aca="false">OR(AR15,AS15,AT15)</f>
        <v>0</v>
      </c>
      <c r="AV15" s="31"/>
      <c r="AW15" s="31"/>
      <c r="AX15" s="31"/>
      <c r="AY15" s="31"/>
    </row>
    <row r="16" customFormat="false" ht="14.4" hidden="false" customHeight="false" outlineLevel="0" collapsed="false">
      <c r="A16" s="17"/>
      <c r="B16" s="17"/>
      <c r="C16" s="17" t="s">
        <v>57</v>
      </c>
      <c r="D16" s="32"/>
      <c r="E16" s="32"/>
      <c r="F16" s="33"/>
      <c r="G16" s="34"/>
      <c r="H16" s="34"/>
      <c r="I16" s="35" t="str">
        <f aca="true">IF(H16="","",VLOOKUP(H16,WeightClasses!$A$2:$E$17,IF(LEFT(G16,1)="F",IF(YEAR(TODAY())-F16&lt;24,4,2),IF(YEAR(TODAY())-F16&lt;24,5,3)),1))</f>
        <v/>
      </c>
      <c r="J16" s="36"/>
      <c r="K16" s="37"/>
      <c r="L16" s="36"/>
      <c r="M16" s="37"/>
      <c r="N16" s="36"/>
      <c r="O16" s="37"/>
      <c r="P16" s="38" t="str">
        <f aca="false">IF(OR(K16&lt;&gt;0,M16&lt;&gt;0,O16&lt;&gt;0),MAX(IF(J16=$S$1,K16,0),IF(L16=$S$1,M16,0),IF(N16=$S$1,O16,0)),"")</f>
        <v/>
      </c>
      <c r="Q16" s="36"/>
      <c r="R16" s="37"/>
      <c r="S16" s="36"/>
      <c r="T16" s="37"/>
      <c r="U16" s="36"/>
      <c r="V16" s="37"/>
      <c r="W16" s="38" t="str">
        <f aca="false">IF(OR(R16&lt;&gt;0,T16&lt;&gt;0,V16&lt;&gt;0),MAX(IF(Q16=$S$1,R16,0),IF(S16=$S$1,T16,0),IF(U16=$S$1,V16,0)),"")</f>
        <v/>
      </c>
      <c r="X16" s="36"/>
      <c r="Y16" s="37"/>
      <c r="Z16" s="36"/>
      <c r="AA16" s="37"/>
      <c r="AB16" s="36"/>
      <c r="AC16" s="37"/>
      <c r="AD16" s="38" t="str">
        <f aca="false">IF(OR(Y16&lt;&gt;0,AA16&lt;&gt;0,AC16&lt;&gt;0),MAX(IF(X16=$S$1,Y16,0),IF(Z16=$S$1,AA16,0),IF(AB16=$S$1,AC16,0)),"")</f>
        <v/>
      </c>
      <c r="AE16" s="39" t="str">
        <f aca="false">IF(OR(P16&lt;&gt;"",W16&lt;&gt;"",AD16&lt;&gt;""),IF(AU17,"DSQ",IF(AND(RIGHT(G16,2)="PL"),IF(P16="",0,P16)+IF(W16="",0,W16)+IF(AD16="",0,AD16),IF(AND(RIGHT(G16,2)="BP",W16&lt;&gt;0),W16,0))),"")</f>
        <v/>
      </c>
      <c r="AF16" s="40" t="str">
        <f aca="false">IF(AND(AE16&lt;&gt;"",ISNUMBER(AE16)),AG16*AE16,"")</f>
        <v/>
      </c>
      <c r="AG16" s="40" t="n">
        <f aca="false">IF(OR(H16="",H16=0),0, ROUND(100/(VLOOKUP($G16,'IPF GL Formula'!$A$4:$F$11,3,0)-VLOOKUP($G16,'IPF GL Formula'!$A$4:$F$11,4,0)*EXP(-VLOOKUP($G16,'IPF GL Formula'!$A$4:$F$11,5,0)*H16)),6))</f>
        <v>0</v>
      </c>
      <c r="AH16" s="31"/>
      <c r="AI16" s="29"/>
      <c r="AJ16" s="29"/>
      <c r="AK16" s="29"/>
      <c r="AL16" s="29"/>
      <c r="AM16" s="29"/>
      <c r="AN16" s="29"/>
      <c r="AO16" s="29"/>
      <c r="AP16" s="29"/>
      <c r="AQ16" s="29"/>
      <c r="AR16" s="30"/>
      <c r="AS16" s="30"/>
      <c r="AT16" s="30"/>
      <c r="AU16" s="30"/>
      <c r="AV16" s="31"/>
      <c r="AW16" s="31"/>
      <c r="AX16" s="31"/>
      <c r="AY16" s="31"/>
    </row>
    <row r="17" customFormat="false" ht="14.4" hidden="false" customHeight="false" outlineLevel="0" collapsed="false">
      <c r="A17" s="17" t="n">
        <v>1</v>
      </c>
      <c r="B17" s="17" t="n">
        <v>2</v>
      </c>
      <c r="C17" s="32" t="s">
        <v>58</v>
      </c>
      <c r="D17" s="32" t="s">
        <v>59</v>
      </c>
      <c r="E17" s="32" t="s">
        <v>60</v>
      </c>
      <c r="F17" s="33" t="n">
        <v>1985</v>
      </c>
      <c r="G17" s="34" t="s">
        <v>35</v>
      </c>
      <c r="H17" s="34" t="n">
        <v>60.55</v>
      </c>
      <c r="I17" s="35" t="n">
        <f aca="true">IF(H17="","",VLOOKUP(H17,WeightClasses!$A$2:$E$17,IF(LEFT(G17,1)="F",IF(YEAR(TODAY())-F17&lt;24,4,2),IF(YEAR(TODAY())-F17&lt;24,5,3)),1))</f>
        <v>63</v>
      </c>
      <c r="J17" s="36" t="s">
        <v>1</v>
      </c>
      <c r="K17" s="37" t="n">
        <v>105</v>
      </c>
      <c r="L17" s="36" t="s">
        <v>1</v>
      </c>
      <c r="M17" s="37" t="n">
        <v>115</v>
      </c>
      <c r="N17" s="36" t="s">
        <v>1</v>
      </c>
      <c r="O17" s="37" t="n">
        <v>125</v>
      </c>
      <c r="P17" s="38" t="n">
        <f aca="false">IF(OR(K17&lt;&gt;0,M17&lt;&gt;0,O17&lt;&gt;0),MAX(IF(J17=$S$1,K17,0),IF(L17=$S$1,M17,0),IF(N17=$S$1,O17,0)),"")</f>
        <v>125</v>
      </c>
      <c r="Q17" s="36" t="s">
        <v>1</v>
      </c>
      <c r="R17" s="37" t="n">
        <v>55</v>
      </c>
      <c r="S17" s="36" t="s">
        <v>1</v>
      </c>
      <c r="T17" s="37" t="n">
        <v>60</v>
      </c>
      <c r="U17" s="36" t="s">
        <v>1</v>
      </c>
      <c r="V17" s="37" t="n">
        <v>62.5</v>
      </c>
      <c r="W17" s="38" t="n">
        <f aca="false">IF(OR(R17&lt;&gt;0,T17&lt;&gt;0,V17&lt;&gt;0),MAX(IF(Q17=$S$1,R17,0),IF(S17=$S$1,T17,0),IF(U17=$S$1,V17,0)),"")</f>
        <v>62.5</v>
      </c>
      <c r="X17" s="36" t="s">
        <v>1</v>
      </c>
      <c r="Y17" s="37" t="n">
        <v>130</v>
      </c>
      <c r="Z17" s="36" t="s">
        <v>1</v>
      </c>
      <c r="AA17" s="37" t="n">
        <v>145</v>
      </c>
      <c r="AB17" s="36" t="s">
        <v>1</v>
      </c>
      <c r="AC17" s="37" t="n">
        <v>151</v>
      </c>
      <c r="AD17" s="38" t="n">
        <f aca="false">IF(OR(Y17&lt;&gt;0,AA17&lt;&gt;0,AC17&lt;&gt;0),MAX(IF(X17=$S$1,Y17,0),IF(Z17=$S$1,AA17,0),IF(AB17=$S$1,AC17,0)),"")</f>
        <v>151</v>
      </c>
      <c r="AE17" s="39" t="n">
        <f aca="false">IF(OR(P17&lt;&gt;"",W17&lt;&gt;"",AD17&lt;&gt;""),IF(AU21,"DSQ",IF(AND(RIGHT(G17,2)="PL"),IF(P17="",0,P17)+IF(W17="",0,W17)+IF(AD17="",0,AD17),IF(AND(RIGHT(G17,2)="BP",W17&lt;&gt;0),W17,0))),"")</f>
        <v>338.5</v>
      </c>
      <c r="AF17" s="40" t="n">
        <f aca="false">IF(AND(AE17&lt;&gt;"",ISNUMBER(AE17)),AG17*AE17,"")</f>
        <v>76.0348855</v>
      </c>
      <c r="AG17" s="40" t="n">
        <f aca="false">IF(OR(H17="",H17=0),0, ROUND(100/(VLOOKUP($G17,'IPF GL Formula'!$A$4:$F$11,3,0)-VLOOKUP($G17,'IPF GL Formula'!$A$4:$F$11,4,0)*EXP(-VLOOKUP($G17,'IPF GL Formula'!$A$4:$F$11,5,0)*H17)),6))</f>
        <v>0.224623</v>
      </c>
      <c r="AH17" s="31"/>
      <c r="AI17" s="29" t="n">
        <f aca="false">J16=$S$2</f>
        <v>0</v>
      </c>
      <c r="AJ17" s="29" t="n">
        <f aca="false">L16=$S$2</f>
        <v>0</v>
      </c>
      <c r="AK17" s="29" t="n">
        <f aca="false">N16=$S$2</f>
        <v>0</v>
      </c>
      <c r="AL17" s="29" t="n">
        <f aca="false">Q16=$S$2</f>
        <v>0</v>
      </c>
      <c r="AM17" s="29" t="n">
        <f aca="false">S16=$S$2</f>
        <v>0</v>
      </c>
      <c r="AN17" s="29" t="n">
        <f aca="false">U16=$S$2</f>
        <v>0</v>
      </c>
      <c r="AO17" s="29" t="n">
        <f aca="false">X16=$S$2</f>
        <v>0</v>
      </c>
      <c r="AP17" s="29" t="n">
        <f aca="false">Z16=$S$2</f>
        <v>0</v>
      </c>
      <c r="AQ17" s="29" t="n">
        <f aca="false">AB16=$S$2</f>
        <v>0</v>
      </c>
      <c r="AR17" s="30" t="n">
        <f aca="false">AND(AI17,AJ17,AK17)</f>
        <v>0</v>
      </c>
      <c r="AS17" s="30" t="n">
        <f aca="false">AND(AL17,AM17,AN17)</f>
        <v>0</v>
      </c>
      <c r="AT17" s="30" t="n">
        <f aca="false">AND(AO17,AP17,AQ17)</f>
        <v>0</v>
      </c>
      <c r="AU17" s="30" t="n">
        <f aca="false">OR(AR17,AS17,AT17)</f>
        <v>0</v>
      </c>
      <c r="AV17" s="31"/>
      <c r="AW17" s="31"/>
      <c r="AX17" s="31"/>
      <c r="AY17" s="31"/>
    </row>
    <row r="18" customFormat="false" ht="14.4" hidden="false" customHeight="false" outlineLevel="0" collapsed="false">
      <c r="A18" s="17" t="n">
        <v>2</v>
      </c>
      <c r="B18" s="17" t="n">
        <v>6</v>
      </c>
      <c r="C18" s="32" t="s">
        <v>61</v>
      </c>
      <c r="D18" s="32" t="s">
        <v>62</v>
      </c>
      <c r="E18" s="32" t="s">
        <v>38</v>
      </c>
      <c r="F18" s="33" t="n">
        <v>1996</v>
      </c>
      <c r="G18" s="34" t="s">
        <v>35</v>
      </c>
      <c r="H18" s="34" t="n">
        <v>62.4</v>
      </c>
      <c r="I18" s="35" t="n">
        <f aca="true">IF(H18="","",VLOOKUP(H18,WeightClasses!$A$2:$E$17,IF(LEFT(G18,1)="F",IF(YEAR(TODAY())-F18&lt;24,4,2),IF(YEAR(TODAY())-F18&lt;24,5,3)),1))</f>
        <v>63</v>
      </c>
      <c r="J18" s="36" t="s">
        <v>1</v>
      </c>
      <c r="K18" s="37" t="n">
        <v>107.5</v>
      </c>
      <c r="L18" s="36" t="s">
        <v>1</v>
      </c>
      <c r="M18" s="37" t="n">
        <v>112.5</v>
      </c>
      <c r="N18" s="36" t="s">
        <v>4</v>
      </c>
      <c r="O18" s="37" t="n">
        <v>117.5</v>
      </c>
      <c r="P18" s="38" t="n">
        <f aca="false">IF(OR(K18&lt;&gt;0,M18&lt;&gt;0,O18&lt;&gt;0),MAX(IF(J18=$S$1,K18,0),IF(L18=$S$1,M18,0),IF(N18=$S$1,O18,0)),"")</f>
        <v>112.5</v>
      </c>
      <c r="Q18" s="36" t="s">
        <v>1</v>
      </c>
      <c r="R18" s="37" t="n">
        <v>77.5</v>
      </c>
      <c r="S18" s="36" t="s">
        <v>4</v>
      </c>
      <c r="T18" s="37" t="n">
        <v>80</v>
      </c>
      <c r="U18" s="36" t="s">
        <v>1</v>
      </c>
      <c r="V18" s="37" t="n">
        <v>80</v>
      </c>
      <c r="W18" s="38" t="n">
        <f aca="false">IF(OR(R18&lt;&gt;0,T18&lt;&gt;0,V18&lt;&gt;0),MAX(IF(Q18=$S$1,R18,0),IF(S18=$S$1,T18,0),IF(U18=$S$1,V18,0)),"")</f>
        <v>80</v>
      </c>
      <c r="X18" s="36" t="s">
        <v>1</v>
      </c>
      <c r="Y18" s="37" t="n">
        <v>115</v>
      </c>
      <c r="Z18" s="36" t="s">
        <v>1</v>
      </c>
      <c r="AA18" s="37" t="n">
        <v>120</v>
      </c>
      <c r="AB18" s="36" t="s">
        <v>1</v>
      </c>
      <c r="AC18" s="37" t="n">
        <v>122.5</v>
      </c>
      <c r="AD18" s="38" t="n">
        <f aca="false">IF(OR(Y18&lt;&gt;0,AA18&lt;&gt;0,AC18&lt;&gt;0),MAX(IF(X18=$S$1,Y18,0),IF(Z18=$S$1,AA18,0),IF(AB18=$S$1,AC18,0)),"")</f>
        <v>122.5</v>
      </c>
      <c r="AE18" s="39" t="n">
        <f aca="false">IF(OR(P18&lt;&gt;"",W18&lt;&gt;"",AD18&lt;&gt;""),IF(AU24,"DSQ",IF(AND(RIGHT(G18,2)="PL"),IF(P18="",0,P18)+IF(W18="",0,W18)+IF(AD18="",0,AD18),IF(AND(RIGHT(G18,2)="BP",W18&lt;&gt;0),W18,0))),"")</f>
        <v>315</v>
      </c>
      <c r="AF18" s="40" t="n">
        <f aca="false">IF(AND(AE18&lt;&gt;"",ISNUMBER(AE18)),AG18*AE18,"")</f>
        <v>69.345675</v>
      </c>
      <c r="AG18" s="40" t="n">
        <f aca="false">IF(OR(H18="",H18=0),0, ROUND(100/(VLOOKUP($G18,'IPF GL Formula'!$A$4:$F$11,3,0)-VLOOKUP($G18,'IPF GL Formula'!$A$4:$F$11,4,0)*EXP(-VLOOKUP($G18,'IPF GL Formula'!$A$4:$F$11,5,0)*H18)),6))</f>
        <v>0.220145</v>
      </c>
      <c r="AH18" s="31"/>
      <c r="AI18" s="29" t="n">
        <f aca="false">J19=$S$2</f>
        <v>0</v>
      </c>
      <c r="AJ18" s="29" t="n">
        <f aca="false">L19=$S$2</f>
        <v>0</v>
      </c>
      <c r="AK18" s="29" t="n">
        <f aca="false">N19=$S$2</f>
        <v>1</v>
      </c>
      <c r="AL18" s="29" t="n">
        <f aca="false">Q19=$S$2</f>
        <v>0</v>
      </c>
      <c r="AM18" s="29" t="n">
        <f aca="false">S19=$S$2</f>
        <v>0</v>
      </c>
      <c r="AN18" s="29" t="n">
        <f aca="false">U19=$S$2</f>
        <v>0</v>
      </c>
      <c r="AO18" s="29" t="n">
        <f aca="false">X19=$S$2</f>
        <v>0</v>
      </c>
      <c r="AP18" s="29" t="n">
        <f aca="false">Z19=$S$2</f>
        <v>0</v>
      </c>
      <c r="AQ18" s="29" t="n">
        <f aca="false">AB19=$S$2</f>
        <v>0</v>
      </c>
      <c r="AR18" s="30" t="n">
        <f aca="false">AND(AI18,AJ18,AK18)</f>
        <v>0</v>
      </c>
      <c r="AS18" s="30" t="n">
        <f aca="false">AND(AL18,AM18,AN18)</f>
        <v>0</v>
      </c>
      <c r="AT18" s="30" t="n">
        <f aca="false">AND(AO18,AP18,AQ18)</f>
        <v>0</v>
      </c>
      <c r="AU18" s="30" t="n">
        <f aca="false">OR(AR18,AS18,AT18)</f>
        <v>0</v>
      </c>
      <c r="AV18" s="31"/>
      <c r="AW18" s="31"/>
      <c r="AX18" s="31"/>
      <c r="AY18" s="31"/>
    </row>
    <row r="19" customFormat="false" ht="14.4" hidden="false" customHeight="false" outlineLevel="0" collapsed="false">
      <c r="A19" s="17" t="n">
        <v>3</v>
      </c>
      <c r="B19" s="17" t="n">
        <v>14</v>
      </c>
      <c r="C19" s="32" t="s">
        <v>63</v>
      </c>
      <c r="D19" s="32" t="s">
        <v>64</v>
      </c>
      <c r="E19" s="32" t="s">
        <v>65</v>
      </c>
      <c r="F19" s="33" t="n">
        <v>2000</v>
      </c>
      <c r="G19" s="34" t="s">
        <v>35</v>
      </c>
      <c r="H19" s="34" t="n">
        <v>61.85</v>
      </c>
      <c r="I19" s="35" t="n">
        <f aca="true">IF(H19="","",VLOOKUP(H19,WeightClasses!$A$2:$E$17,IF(LEFT(G19,1)="F",IF(YEAR(TODAY())-F19&lt;24,4,2),IF(YEAR(TODAY())-F19&lt;24,5,3)),1))</f>
        <v>63</v>
      </c>
      <c r="J19" s="36" t="s">
        <v>1</v>
      </c>
      <c r="K19" s="37" t="n">
        <v>95</v>
      </c>
      <c r="L19" s="36" t="s">
        <v>1</v>
      </c>
      <c r="M19" s="37" t="n">
        <v>100</v>
      </c>
      <c r="N19" s="36" t="s">
        <v>4</v>
      </c>
      <c r="O19" s="37" t="n">
        <v>105</v>
      </c>
      <c r="P19" s="38" t="n">
        <f aca="false">IF(OR(K19&lt;&gt;0,M19&lt;&gt;0,O19&lt;&gt;0),MAX(IF(J19=$S$1,K19,0),IF(L19=$S$1,M19,0),IF(N19=$S$1,O19,0)),"")</f>
        <v>100</v>
      </c>
      <c r="Q19" s="36" t="s">
        <v>1</v>
      </c>
      <c r="R19" s="37" t="n">
        <v>60</v>
      </c>
      <c r="S19" s="36" t="s">
        <v>1</v>
      </c>
      <c r="T19" s="37" t="n">
        <v>67.5</v>
      </c>
      <c r="U19" s="36" t="s">
        <v>1</v>
      </c>
      <c r="V19" s="37" t="n">
        <v>70</v>
      </c>
      <c r="W19" s="38" t="n">
        <f aca="false">IF(OR(R19&lt;&gt;0,T19&lt;&gt;0,V19&lt;&gt;0),MAX(IF(Q19=$S$1,R19,0),IF(S19=$S$1,T19,0),IF(U19=$S$1,V19,0)),"")</f>
        <v>70</v>
      </c>
      <c r="X19" s="36" t="s">
        <v>1</v>
      </c>
      <c r="Y19" s="37" t="n">
        <v>120</v>
      </c>
      <c r="Z19" s="36" t="s">
        <v>1</v>
      </c>
      <c r="AA19" s="37" t="n">
        <v>125</v>
      </c>
      <c r="AB19" s="36" t="s">
        <v>1</v>
      </c>
      <c r="AC19" s="37" t="n">
        <v>130</v>
      </c>
      <c r="AD19" s="38" t="n">
        <f aca="false">IF(OR(Y19&lt;&gt;0,AA19&lt;&gt;0,AC19&lt;&gt;0),MAX(IF(X19=$S$1,Y19,0),IF(Z19=$S$1,AA19,0),IF(AB19=$S$1,AC19,0)),"")</f>
        <v>130</v>
      </c>
      <c r="AE19" s="39" t="n">
        <f aca="false">IF(OR(P19&lt;&gt;"",W19&lt;&gt;"",AD19&lt;&gt;""),IF(AU18,"DSQ",IF(AND(RIGHT(G19,2)="PL"),IF(P19="",0,P19)+IF(W19="",0,W19)+IF(AD19="",0,AD19),IF(AND(RIGHT(G19,2)="BP",W19&lt;&gt;0),W19,0))),"")</f>
        <v>300</v>
      </c>
      <c r="AF19" s="40" t="n">
        <f aca="false">IF(AND(AE19&lt;&gt;"",ISNUMBER(AE19)),AG19*AE19,"")</f>
        <v>66.4296</v>
      </c>
      <c r="AG19" s="40" t="n">
        <f aca="false">IF(OR(H19="",H19=0),0, ROUND(100/(VLOOKUP($G19,'IPF GL Formula'!$A$4:$F$11,3,0)-VLOOKUP($G19,'IPF GL Formula'!$A$4:$F$11,4,0)*EXP(-VLOOKUP($G19,'IPF GL Formula'!$A$4:$F$11,5,0)*H19)),6))</f>
        <v>0.221432</v>
      </c>
      <c r="AH19" s="31"/>
      <c r="AI19" s="29" t="n">
        <f aca="false">J21=$S$2</f>
        <v>0</v>
      </c>
      <c r="AJ19" s="29" t="n">
        <f aca="false">L21=$S$2</f>
        <v>0</v>
      </c>
      <c r="AK19" s="29" t="n">
        <f aca="false">N21=$S$2</f>
        <v>1</v>
      </c>
      <c r="AL19" s="29" t="n">
        <f aca="false">Q21=$S$2</f>
        <v>0</v>
      </c>
      <c r="AM19" s="29" t="n">
        <f aca="false">S21=$S$2</f>
        <v>0</v>
      </c>
      <c r="AN19" s="29" t="n">
        <f aca="false">U21=$S$2</f>
        <v>0</v>
      </c>
      <c r="AO19" s="29" t="n">
        <f aca="false">X21=$S$2</f>
        <v>0</v>
      </c>
      <c r="AP19" s="29" t="n">
        <f aca="false">Z21=$S$2</f>
        <v>1</v>
      </c>
      <c r="AQ19" s="29" t="n">
        <f aca="false">AB21=$S$2</f>
        <v>1</v>
      </c>
      <c r="AR19" s="30" t="n">
        <f aca="false">AND(AI19,AJ19,AK19)</f>
        <v>0</v>
      </c>
      <c r="AS19" s="30" t="n">
        <f aca="false">AND(AL19,AM19,AN19)</f>
        <v>0</v>
      </c>
      <c r="AT19" s="30" t="n">
        <f aca="false">AND(AO19,AP19,AQ19)</f>
        <v>0</v>
      </c>
      <c r="AU19" s="30" t="n">
        <f aca="false">OR(AR19,AS19,AT19)</f>
        <v>0</v>
      </c>
      <c r="AV19" s="31"/>
      <c r="AW19" s="31"/>
      <c r="AX19" s="31"/>
      <c r="AY19" s="31"/>
    </row>
    <row r="20" customFormat="false" ht="14.4" hidden="false" customHeight="false" outlineLevel="0" collapsed="false">
      <c r="A20" s="17" t="n">
        <v>4</v>
      </c>
      <c r="B20" s="17" t="n">
        <v>7</v>
      </c>
      <c r="C20" s="32" t="s">
        <v>66</v>
      </c>
      <c r="D20" s="32" t="s">
        <v>67</v>
      </c>
      <c r="E20" s="32" t="s">
        <v>60</v>
      </c>
      <c r="F20" s="33" t="n">
        <v>1996</v>
      </c>
      <c r="G20" s="34" t="s">
        <v>35</v>
      </c>
      <c r="H20" s="34" t="n">
        <v>62.05</v>
      </c>
      <c r="I20" s="35" t="n">
        <f aca="true">IF(H20="","",VLOOKUP(H20,WeightClasses!$A$2:$E$17,IF(LEFT(G20,1)="F",IF(YEAR(TODAY())-F20&lt;24,4,2),IF(YEAR(TODAY())-F20&lt;24,5,3)),1))</f>
        <v>63</v>
      </c>
      <c r="J20" s="36" t="s">
        <v>1</v>
      </c>
      <c r="K20" s="37" t="n">
        <v>100</v>
      </c>
      <c r="L20" s="36" t="s">
        <v>1</v>
      </c>
      <c r="M20" s="37" t="n">
        <v>112.5</v>
      </c>
      <c r="N20" s="36" t="s">
        <v>4</v>
      </c>
      <c r="O20" s="37" t="n">
        <v>117.5</v>
      </c>
      <c r="P20" s="38" t="n">
        <f aca="false">IF(OR(K20&lt;&gt;0,M20&lt;&gt;0,O20&lt;&gt;0),MAX(IF(J20=$S$1,K20,0),IF(L20=$S$1,M20,0),IF(N20=$S$1,O20,0)),"")</f>
        <v>112.5</v>
      </c>
      <c r="Q20" s="36" t="s">
        <v>1</v>
      </c>
      <c r="R20" s="37" t="n">
        <v>47.5</v>
      </c>
      <c r="S20" s="36" t="s">
        <v>1</v>
      </c>
      <c r="T20" s="37" t="n">
        <v>50</v>
      </c>
      <c r="U20" s="36" t="s">
        <v>4</v>
      </c>
      <c r="V20" s="37" t="n">
        <v>52.5</v>
      </c>
      <c r="W20" s="38" t="n">
        <f aca="false">IF(OR(R20&lt;&gt;0,T20&lt;&gt;0,V20&lt;&gt;0),MAX(IF(Q20=$S$1,R20,0),IF(S20=$S$1,T20,0),IF(U20=$S$1,V20,0)),"")</f>
        <v>50</v>
      </c>
      <c r="X20" s="36" t="s">
        <v>1</v>
      </c>
      <c r="Y20" s="37" t="n">
        <v>120</v>
      </c>
      <c r="Z20" s="36" t="s">
        <v>1</v>
      </c>
      <c r="AA20" s="37" t="n">
        <v>130</v>
      </c>
      <c r="AB20" s="36" t="s">
        <v>4</v>
      </c>
      <c r="AC20" s="37" t="n">
        <v>140</v>
      </c>
      <c r="AD20" s="38" t="n">
        <f aca="false">IF(OR(Y20&lt;&gt;0,AA20&lt;&gt;0,AC20&lt;&gt;0),MAX(IF(X20=$S$1,Y20,0),IF(Z20=$S$1,AA20,0),IF(AB20=$S$1,AC20,0)),"")</f>
        <v>130</v>
      </c>
      <c r="AE20" s="39" t="n">
        <f aca="false">IF(OR(P20&lt;&gt;"",W20&lt;&gt;"",AD20&lt;&gt;""),IF(AU20,"DSQ",IF(AND(RIGHT(G20,2)="PL"),IF(P20="",0,P20)+IF(W20="",0,W20)+IF(AD20="",0,AD20),IF(AND(RIGHT(G20,2)="BP",W20&lt;&gt;0),W20,0))),"")</f>
        <v>292.5</v>
      </c>
      <c r="AF20" s="40" t="n">
        <f aca="false">IF(AND(AE20&lt;&gt;"",ISNUMBER(AE20)),AG20*AE20,"")</f>
        <v>64.6308</v>
      </c>
      <c r="AG20" s="40" t="n">
        <f aca="false">IF(OR(H20="",H20=0),0, ROUND(100/(VLOOKUP($G20,'IPF GL Formula'!$A$4:$F$11,3,0)-VLOOKUP($G20,'IPF GL Formula'!$A$4:$F$11,4,0)*EXP(-VLOOKUP($G20,'IPF GL Formula'!$A$4:$F$11,5,0)*H20)),6))</f>
        <v>0.22096</v>
      </c>
      <c r="AH20" s="31"/>
      <c r="AI20" s="29" t="n">
        <f aca="false">J20=$S$2</f>
        <v>0</v>
      </c>
      <c r="AJ20" s="29" t="n">
        <f aca="false">L20=$S$2</f>
        <v>0</v>
      </c>
      <c r="AK20" s="29" t="n">
        <f aca="false">N20=$S$2</f>
        <v>1</v>
      </c>
      <c r="AL20" s="29" t="n">
        <f aca="false">Q20=$S$2</f>
        <v>0</v>
      </c>
      <c r="AM20" s="29" t="n">
        <f aca="false">S20=$S$2</f>
        <v>0</v>
      </c>
      <c r="AN20" s="29" t="n">
        <f aca="false">U20=$S$2</f>
        <v>1</v>
      </c>
      <c r="AO20" s="29" t="n">
        <f aca="false">X20=$S$2</f>
        <v>0</v>
      </c>
      <c r="AP20" s="29" t="n">
        <f aca="false">Z20=$S$2</f>
        <v>0</v>
      </c>
      <c r="AQ20" s="29" t="n">
        <f aca="false">AB20=$S$2</f>
        <v>1</v>
      </c>
      <c r="AR20" s="30" t="n">
        <f aca="false">AND(AI20,AJ20,AK20)</f>
        <v>0</v>
      </c>
      <c r="AS20" s="30" t="n">
        <f aca="false">AND(AL20,AM20,AN20)</f>
        <v>0</v>
      </c>
      <c r="AT20" s="30" t="n">
        <f aca="false">AND(AO20,AP20,AQ20)</f>
        <v>0</v>
      </c>
      <c r="AU20" s="30" t="n">
        <f aca="false">OR(AR20,AS20,AT20)</f>
        <v>0</v>
      </c>
      <c r="AV20" s="31"/>
      <c r="AW20" s="31"/>
      <c r="AX20" s="31"/>
      <c r="AY20" s="31"/>
    </row>
    <row r="21" customFormat="false" ht="14.4" hidden="false" customHeight="false" outlineLevel="0" collapsed="false">
      <c r="A21" s="17" t="n">
        <v>5</v>
      </c>
      <c r="B21" s="17" t="n">
        <v>10</v>
      </c>
      <c r="C21" s="32" t="s">
        <v>68</v>
      </c>
      <c r="D21" s="32" t="s">
        <v>69</v>
      </c>
      <c r="E21" s="32" t="s">
        <v>60</v>
      </c>
      <c r="F21" s="33" t="n">
        <v>1996</v>
      </c>
      <c r="G21" s="34" t="s">
        <v>35</v>
      </c>
      <c r="H21" s="34" t="n">
        <v>62.75</v>
      </c>
      <c r="I21" s="35" t="n">
        <f aca="true">IF(H21="","",VLOOKUP(H21,WeightClasses!$A$2:$E$17,IF(LEFT(G21,1)="F",IF(YEAR(TODAY())-F21&lt;24,4,2),IF(YEAR(TODAY())-F21&lt;24,5,3)),1))</f>
        <v>63</v>
      </c>
      <c r="J21" s="36" t="s">
        <v>1</v>
      </c>
      <c r="K21" s="37" t="n">
        <v>90</v>
      </c>
      <c r="L21" s="36" t="s">
        <v>1</v>
      </c>
      <c r="M21" s="37" t="n">
        <v>95</v>
      </c>
      <c r="N21" s="36" t="s">
        <v>4</v>
      </c>
      <c r="O21" s="37" t="n">
        <v>100</v>
      </c>
      <c r="P21" s="38" t="n">
        <f aca="false">IF(OR(K21&lt;&gt;0,M21&lt;&gt;0,O21&lt;&gt;0),MAX(IF(J21=$S$1,K21,0),IF(L21=$S$1,M21,0),IF(N21=$S$1,O21,0)),"")</f>
        <v>95</v>
      </c>
      <c r="Q21" s="36" t="s">
        <v>1</v>
      </c>
      <c r="R21" s="37" t="n">
        <v>57.5</v>
      </c>
      <c r="S21" s="36" t="s">
        <v>1</v>
      </c>
      <c r="T21" s="37" t="n">
        <v>62.5</v>
      </c>
      <c r="U21" s="36" t="s">
        <v>1</v>
      </c>
      <c r="V21" s="37" t="n">
        <v>65</v>
      </c>
      <c r="W21" s="38" t="n">
        <f aca="false">IF(OR(R21&lt;&gt;0,T21&lt;&gt;0,V21&lt;&gt;0),MAX(IF(Q21=$S$1,R21,0),IF(S21=$S$1,T21,0),IF(U21=$S$1,V21,0)),"")</f>
        <v>65</v>
      </c>
      <c r="X21" s="36" t="s">
        <v>1</v>
      </c>
      <c r="Y21" s="37" t="n">
        <v>117.5</v>
      </c>
      <c r="Z21" s="36" t="s">
        <v>4</v>
      </c>
      <c r="AA21" s="37" t="n">
        <v>125</v>
      </c>
      <c r="AB21" s="36" t="s">
        <v>4</v>
      </c>
      <c r="AC21" s="37" t="n">
        <v>132.5</v>
      </c>
      <c r="AD21" s="38" t="n">
        <f aca="false">IF(OR(Y21&lt;&gt;0,AA21&lt;&gt;0,AC21&lt;&gt;0),MAX(IF(X21=$S$1,Y21,0),IF(Z21=$S$1,AA21,0),IF(AB21=$S$1,AC21,0)),"")</f>
        <v>117.5</v>
      </c>
      <c r="AE21" s="39" t="n">
        <f aca="false">IF(OR(P21&lt;&gt;"",W21&lt;&gt;"",AD21&lt;&gt;""),IF(AU19,"DSQ",IF(AND(RIGHT(G21,2)="PL"),IF(P21="",0,P21)+IF(W21="",0,W21)+IF(AD21="",0,AD21),IF(AND(RIGHT(G21,2)="BP",W21&lt;&gt;0),W21,0))),"")</f>
        <v>277.5</v>
      </c>
      <c r="AF21" s="40" t="n">
        <f aca="false">IF(AND(AE21&lt;&gt;"",ISNUMBER(AE21)),AG21*AE21,"")</f>
        <v>60.868515</v>
      </c>
      <c r="AG21" s="40" t="n">
        <f aca="false">IF(OR(H21="",H21=0),0, ROUND(100/(VLOOKUP($G21,'IPF GL Formula'!$A$4:$F$11,3,0)-VLOOKUP($G21,'IPF GL Formula'!$A$4:$F$11,4,0)*EXP(-VLOOKUP($G21,'IPF GL Formula'!$A$4:$F$11,5,0)*H21)),6))</f>
        <v>0.219346</v>
      </c>
      <c r="AH21" s="31"/>
      <c r="AI21" s="29" t="n">
        <f aca="false">J17=$S$2</f>
        <v>0</v>
      </c>
      <c r="AJ21" s="29" t="n">
        <f aca="false">L17=$S$2</f>
        <v>0</v>
      </c>
      <c r="AK21" s="29" t="n">
        <f aca="false">N17=$S$2</f>
        <v>0</v>
      </c>
      <c r="AL21" s="29" t="n">
        <f aca="false">Q17=$S$2</f>
        <v>0</v>
      </c>
      <c r="AM21" s="29" t="n">
        <f aca="false">S17=$S$2</f>
        <v>0</v>
      </c>
      <c r="AN21" s="29" t="n">
        <f aca="false">U17=$S$2</f>
        <v>0</v>
      </c>
      <c r="AO21" s="29" t="n">
        <f aca="false">X17=$S$2</f>
        <v>0</v>
      </c>
      <c r="AP21" s="29" t="n">
        <f aca="false">Z17=$S$2</f>
        <v>0</v>
      </c>
      <c r="AQ21" s="29" t="n">
        <f aca="false">AB17=$S$2</f>
        <v>0</v>
      </c>
      <c r="AR21" s="30" t="n">
        <f aca="false">AND(AI21,AJ21,AK21)</f>
        <v>0</v>
      </c>
      <c r="AS21" s="30" t="n">
        <f aca="false">AND(AL21,AM21,AN21)</f>
        <v>0</v>
      </c>
      <c r="AT21" s="30" t="n">
        <f aca="false">AND(AO21,AP21,AQ21)</f>
        <v>0</v>
      </c>
      <c r="AU21" s="30" t="n">
        <f aca="false">OR(AR21,AS21,AT21)</f>
        <v>0</v>
      </c>
      <c r="AV21" s="31"/>
      <c r="AW21" s="31"/>
      <c r="AX21" s="31"/>
      <c r="AY21" s="31"/>
    </row>
    <row r="22" customFormat="false" ht="14.4" hidden="false" customHeight="false" outlineLevel="0" collapsed="false">
      <c r="A22" s="17" t="n">
        <v>6</v>
      </c>
      <c r="B22" s="17" t="n">
        <v>15</v>
      </c>
      <c r="C22" s="32" t="s">
        <v>70</v>
      </c>
      <c r="D22" s="32" t="s">
        <v>71</v>
      </c>
      <c r="E22" s="32" t="s">
        <v>53</v>
      </c>
      <c r="F22" s="33" t="n">
        <v>1979</v>
      </c>
      <c r="G22" s="34" t="s">
        <v>35</v>
      </c>
      <c r="H22" s="34" t="n">
        <v>61.6</v>
      </c>
      <c r="I22" s="35" t="n">
        <f aca="true">IF(H22="","",VLOOKUP(H22,WeightClasses!$A$2:$E$17,IF(LEFT(G22,1)="F",IF(YEAR(TODAY())-F22&lt;24,4,2),IF(YEAR(TODAY())-F22&lt;24,5,3)),1))</f>
        <v>63</v>
      </c>
      <c r="J22" s="36" t="s">
        <v>1</v>
      </c>
      <c r="K22" s="37" t="n">
        <v>50</v>
      </c>
      <c r="L22" s="36" t="s">
        <v>1</v>
      </c>
      <c r="M22" s="37" t="n">
        <v>57.5</v>
      </c>
      <c r="N22" s="36" t="s">
        <v>1</v>
      </c>
      <c r="O22" s="37" t="n">
        <v>62.5</v>
      </c>
      <c r="P22" s="38" t="n">
        <f aca="false">IF(OR(K22&lt;&gt;0,M22&lt;&gt;0,O22&lt;&gt;0),MAX(IF(J22=$S$1,K22,0),IF(L22=$S$1,M22,0),IF(N22=$S$1,O22,0)),"")</f>
        <v>62.5</v>
      </c>
      <c r="Q22" s="36" t="s">
        <v>1</v>
      </c>
      <c r="R22" s="37" t="n">
        <v>40</v>
      </c>
      <c r="S22" s="36" t="s">
        <v>1</v>
      </c>
      <c r="T22" s="37" t="n">
        <v>45</v>
      </c>
      <c r="U22" s="36" t="s">
        <v>4</v>
      </c>
      <c r="V22" s="37" t="n">
        <v>47.5</v>
      </c>
      <c r="W22" s="38" t="n">
        <f aca="false">IF(OR(R22&lt;&gt;0,T22&lt;&gt;0,V22&lt;&gt;0),MAX(IF(Q22=$S$1,R22,0),IF(S22=$S$1,T22,0),IF(U22=$S$1,V22,0)),"")</f>
        <v>45</v>
      </c>
      <c r="X22" s="36" t="s">
        <v>1</v>
      </c>
      <c r="Y22" s="37" t="n">
        <v>80</v>
      </c>
      <c r="Z22" s="36" t="s">
        <v>1</v>
      </c>
      <c r="AA22" s="37" t="n">
        <v>90</v>
      </c>
      <c r="AB22" s="36" t="s">
        <v>1</v>
      </c>
      <c r="AC22" s="37" t="n">
        <v>100</v>
      </c>
      <c r="AD22" s="38" t="n">
        <f aca="false">IF(OR(Y22&lt;&gt;0,AA22&lt;&gt;0,AC22&lt;&gt;0),MAX(IF(X22=$S$1,Y22,0),IF(Z22=$S$1,AA22,0),IF(AB22=$S$1,AC22,0)),"")</f>
        <v>100</v>
      </c>
      <c r="AE22" s="39" t="n">
        <f aca="false">IF(OR(P22&lt;&gt;"",W22&lt;&gt;"",AD22&lt;&gt;""),IF(AU23,"DSQ",IF(AND(RIGHT(G22,2)="PL"),IF(P22="",0,P22)+IF(W22="",0,W22)+IF(AD22="",0,AD22),IF(AND(RIGHT(G22,2)="BP",W22&lt;&gt;0),W22,0))),"")</f>
        <v>207.5</v>
      </c>
      <c r="AF22" s="40" t="n">
        <f aca="false">IF(AND(AE22&lt;&gt;"",ISNUMBER(AE22)),AG22*AE22,"")</f>
        <v>46.0710175</v>
      </c>
      <c r="AG22" s="40" t="n">
        <f aca="false">IF(OR(H22="",H22=0),0, ROUND(100/(VLOOKUP($G22,'IPF GL Formula'!$A$4:$F$11,3,0)-VLOOKUP($G22,'IPF GL Formula'!$A$4:$F$11,4,0)*EXP(-VLOOKUP($G22,'IPF GL Formula'!$A$4:$F$11,5,0)*H22)),6))</f>
        <v>0.222029</v>
      </c>
      <c r="AH22" s="31"/>
      <c r="AI22" s="29" t="n">
        <f aca="false">J23=$S$2</f>
        <v>0</v>
      </c>
      <c r="AJ22" s="29" t="n">
        <f aca="false">L23=$S$2</f>
        <v>0</v>
      </c>
      <c r="AK22" s="29" t="n">
        <f aca="false">N23=$S$2</f>
        <v>0</v>
      </c>
      <c r="AL22" s="29" t="n">
        <f aca="false">Q23=$S$2</f>
        <v>0</v>
      </c>
      <c r="AM22" s="29" t="n">
        <f aca="false">S23=$S$2</f>
        <v>0</v>
      </c>
      <c r="AN22" s="29" t="n">
        <f aca="false">U23=$S$2</f>
        <v>0</v>
      </c>
      <c r="AO22" s="29" t="n">
        <f aca="false">X23=$S$2</f>
        <v>0</v>
      </c>
      <c r="AP22" s="29" t="n">
        <f aca="false">Z23=$S$2</f>
        <v>0</v>
      </c>
      <c r="AQ22" s="29" t="n">
        <f aca="false">AB23=$S$2</f>
        <v>0</v>
      </c>
      <c r="AR22" s="30" t="n">
        <f aca="false">AND(AI22,AJ22,AK22)</f>
        <v>0</v>
      </c>
      <c r="AS22" s="30" t="n">
        <f aca="false">AND(AL22,AM22,AN22)</f>
        <v>0</v>
      </c>
      <c r="AT22" s="30" t="n">
        <f aca="false">AND(AO22,AP22,AQ22)</f>
        <v>0</v>
      </c>
      <c r="AU22" s="30" t="n">
        <f aca="false">OR(AR22,AS22,AT22)</f>
        <v>0</v>
      </c>
      <c r="AV22" s="31"/>
      <c r="AW22" s="31"/>
      <c r="AX22" s="31"/>
      <c r="AY22" s="31"/>
    </row>
    <row r="23" customFormat="false" ht="15.75" hidden="false" customHeight="true" outlineLevel="0" collapsed="false">
      <c r="A23" s="17" t="n">
        <v>7</v>
      </c>
      <c r="B23" s="17" t="n">
        <v>8</v>
      </c>
      <c r="C23" s="32" t="s">
        <v>72</v>
      </c>
      <c r="D23" s="32" t="s">
        <v>73</v>
      </c>
      <c r="E23" s="32" t="s">
        <v>53</v>
      </c>
      <c r="F23" s="33" t="n">
        <v>2005</v>
      </c>
      <c r="G23" s="34" t="s">
        <v>35</v>
      </c>
      <c r="H23" s="34" t="n">
        <v>58.1</v>
      </c>
      <c r="I23" s="35" t="n">
        <f aca="true">IF(H23="","",VLOOKUP(H23,WeightClasses!$A$2:$E$17,IF(LEFT(G23,1)="F",IF(YEAR(TODAY())-F23&lt;24,4,2),IF(YEAR(TODAY())-F23&lt;24,5,3)),1))</f>
        <v>63</v>
      </c>
      <c r="J23" s="36" t="s">
        <v>1</v>
      </c>
      <c r="K23" s="37" t="n">
        <v>60</v>
      </c>
      <c r="L23" s="36" t="s">
        <v>1</v>
      </c>
      <c r="M23" s="37" t="n">
        <v>65</v>
      </c>
      <c r="N23" s="36" t="s">
        <v>1</v>
      </c>
      <c r="O23" s="37" t="n">
        <v>70</v>
      </c>
      <c r="P23" s="38" t="n">
        <f aca="false">IF(OR(K23&lt;&gt;0,M23&lt;&gt;0,O23&lt;&gt;0),MAX(IF(J23=$S$1,K23,0),IF(L23=$S$1,M23,0),IF(N23=$S$1,O23,0)),"")</f>
        <v>70</v>
      </c>
      <c r="Q23" s="36" t="s">
        <v>1</v>
      </c>
      <c r="R23" s="37" t="n">
        <v>35</v>
      </c>
      <c r="S23" s="36" t="s">
        <v>1</v>
      </c>
      <c r="T23" s="37" t="n">
        <v>40</v>
      </c>
      <c r="U23" s="36" t="s">
        <v>1</v>
      </c>
      <c r="V23" s="37" t="n">
        <v>45</v>
      </c>
      <c r="W23" s="38" t="n">
        <f aca="false">IF(OR(R23&lt;&gt;0,T23&lt;&gt;0,V23&lt;&gt;0),MAX(IF(Q23=$S$1,R23,0),IF(S23=$S$1,T23,0),IF(U23=$S$1,V23,0)),"")</f>
        <v>45</v>
      </c>
      <c r="X23" s="36" t="s">
        <v>1</v>
      </c>
      <c r="Y23" s="37" t="n">
        <v>75</v>
      </c>
      <c r="Z23" s="36" t="s">
        <v>1</v>
      </c>
      <c r="AA23" s="37" t="n">
        <v>82.5</v>
      </c>
      <c r="AB23" s="36" t="s">
        <v>1</v>
      </c>
      <c r="AC23" s="37" t="n">
        <v>87.5</v>
      </c>
      <c r="AD23" s="38" t="n">
        <f aca="false">IF(OR(Y23&lt;&gt;0,AA23&lt;&gt;0,AC23&lt;&gt;0),MAX(IF(X23=$S$1,Y23,0),IF(Z23=$S$1,AA23,0),IF(AB23=$S$1,AC23,0)),"")</f>
        <v>87.5</v>
      </c>
      <c r="AE23" s="39" t="n">
        <f aca="false">IF(OR(P23&lt;&gt;"",W23&lt;&gt;"",AD23&lt;&gt;""),IF(AU22,"DSQ",IF(AND(RIGHT(G23,2)="PL"),IF(P23="",0,P23)+IF(W23="",0,W23)+IF(AD23="",0,AD23),IF(AND(RIGHT(G23,2)="BP",W23&lt;&gt;0),W23,0))),"")</f>
        <v>202.5</v>
      </c>
      <c r="AF23" s="40" t="n">
        <f aca="false">IF(AND(AE23&lt;&gt;"",ISNUMBER(AE23)),AG23*AE23,"")</f>
        <v>46.832985</v>
      </c>
      <c r="AG23" s="40" t="n">
        <f aca="false">IF(OR(H23="",H23=0),0, ROUND(100/(VLOOKUP($G23,'IPF GL Formula'!$A$4:$F$11,3,0)-VLOOKUP($G23,'IPF GL Formula'!$A$4:$F$11,4,0)*EXP(-VLOOKUP($G23,'IPF GL Formula'!$A$4:$F$11,5,0)*H23)),6))</f>
        <v>0.231274</v>
      </c>
      <c r="AH23" s="31"/>
      <c r="AI23" s="29" t="n">
        <f aca="false">J22=$S$2</f>
        <v>0</v>
      </c>
      <c r="AJ23" s="29" t="n">
        <f aca="false">L22=$S$2</f>
        <v>0</v>
      </c>
      <c r="AK23" s="29" t="n">
        <f aca="false">N22=$S$2</f>
        <v>0</v>
      </c>
      <c r="AL23" s="29" t="n">
        <f aca="false">Q22=$S$2</f>
        <v>0</v>
      </c>
      <c r="AM23" s="29" t="n">
        <f aca="false">S22=$S$2</f>
        <v>0</v>
      </c>
      <c r="AN23" s="29" t="n">
        <f aca="false">U22=$S$2</f>
        <v>1</v>
      </c>
      <c r="AO23" s="29" t="n">
        <f aca="false">X22=$S$2</f>
        <v>0</v>
      </c>
      <c r="AP23" s="29" t="n">
        <f aca="false">Z22=$S$2</f>
        <v>0</v>
      </c>
      <c r="AQ23" s="29" t="n">
        <f aca="false">AB22=$S$2</f>
        <v>0</v>
      </c>
      <c r="AR23" s="30" t="n">
        <f aca="false">AND(AI23,AJ23,AK23)</f>
        <v>0</v>
      </c>
      <c r="AS23" s="30" t="n">
        <f aca="false">AND(AL23,AM23,AN23)</f>
        <v>0</v>
      </c>
      <c r="AT23" s="30" t="n">
        <f aca="false">AND(AO23,AP23,AQ23)</f>
        <v>0</v>
      </c>
      <c r="AU23" s="30" t="n">
        <f aca="false">OR(AR23,AS23,AT23)</f>
        <v>0</v>
      </c>
      <c r="AV23" s="31"/>
      <c r="AW23" s="31"/>
      <c r="AX23" s="31"/>
      <c r="AY23" s="31"/>
    </row>
    <row r="24" customFormat="false" ht="15.75" hidden="false" customHeight="true" outlineLevel="0" collapsed="false">
      <c r="A24" s="17"/>
      <c r="B24" s="17"/>
      <c r="C24" s="17" t="s">
        <v>74</v>
      </c>
      <c r="D24" s="32"/>
      <c r="E24" s="32"/>
      <c r="F24" s="33"/>
      <c r="G24" s="34"/>
      <c r="H24" s="34"/>
      <c r="I24" s="35" t="str">
        <f aca="true">IF(H24="","",VLOOKUP(H24,WeightClasses!$A$2:$E$17,IF(LEFT(G24,1)="F",IF(YEAR(TODAY())-F24&lt;24,4,2),IF(YEAR(TODAY())-F24&lt;24,5,3)),1))</f>
        <v/>
      </c>
      <c r="J24" s="36"/>
      <c r="K24" s="37"/>
      <c r="L24" s="36"/>
      <c r="M24" s="37"/>
      <c r="N24" s="36"/>
      <c r="O24" s="37"/>
      <c r="P24" s="38" t="str">
        <f aca="false">IF(OR(K24&lt;&gt;0,M24&lt;&gt;0,O24&lt;&gt;0),MAX(IF(J24=$S$1,K24,0),IF(L24=$S$1,M24,0),IF(N24=$S$1,O24,0)),"")</f>
        <v/>
      </c>
      <c r="Q24" s="36"/>
      <c r="R24" s="37"/>
      <c r="S24" s="36"/>
      <c r="T24" s="37"/>
      <c r="U24" s="36"/>
      <c r="V24" s="37"/>
      <c r="W24" s="38" t="str">
        <f aca="false">IF(OR(R24&lt;&gt;0,T24&lt;&gt;0,V24&lt;&gt;0),MAX(IF(Q24=$S$1,R24,0),IF(S24=$S$1,T24,0),IF(U24=$S$1,V24,0)),"")</f>
        <v/>
      </c>
      <c r="X24" s="36"/>
      <c r="Y24" s="37"/>
      <c r="Z24" s="36"/>
      <c r="AA24" s="37"/>
      <c r="AB24" s="36"/>
      <c r="AC24" s="37"/>
      <c r="AD24" s="38" t="str">
        <f aca="false">IF(OR(Y24&lt;&gt;0,AA24&lt;&gt;0,AC24&lt;&gt;0),MAX(IF(X24=$S$1,Y24,0),IF(Z24=$S$1,AA24,0),IF(AB24=$S$1,AC24,0)),"")</f>
        <v/>
      </c>
      <c r="AE24" s="39" t="str">
        <f aca="false">IF(OR(P24&lt;&gt;"",W24&lt;&gt;"",AD24&lt;&gt;""),IF(AU25,"DSQ",IF(AND(RIGHT(G24,2)="PL"),IF(P24="",0,P24)+IF(W24="",0,W24)+IF(AD24="",0,AD24),IF(AND(RIGHT(G24,2)="BP",W24&lt;&gt;0),W24,0))),"")</f>
        <v/>
      </c>
      <c r="AF24" s="40" t="str">
        <f aca="false">IF(AND(AE24&lt;&gt;"",ISNUMBER(AE24)),AG24*AE24,"")</f>
        <v/>
      </c>
      <c r="AG24" s="40" t="n">
        <f aca="false">IF(OR(H24="",H24=0),0, ROUND(100/(VLOOKUP($G24,'IPF GL Formula'!$A$4:$F$11,3,0)-VLOOKUP($G24,'IPF GL Formula'!$A$4:$F$11,4,0)*EXP(-VLOOKUP($G24,'IPF GL Formula'!$A$4:$F$11,5,0)*H24)),6))</f>
        <v>0</v>
      </c>
      <c r="AH24" s="31"/>
      <c r="AI24" s="29" t="n">
        <f aca="false">J18=$S$2</f>
        <v>0</v>
      </c>
      <c r="AJ24" s="29" t="n">
        <f aca="false">L18=$S$2</f>
        <v>0</v>
      </c>
      <c r="AK24" s="29" t="n">
        <f aca="false">N18=$S$2</f>
        <v>1</v>
      </c>
      <c r="AL24" s="29" t="n">
        <f aca="false">Q18=$S$2</f>
        <v>0</v>
      </c>
      <c r="AM24" s="29" t="n">
        <f aca="false">S18=$S$2</f>
        <v>1</v>
      </c>
      <c r="AN24" s="29" t="n">
        <f aca="false">U18=$S$2</f>
        <v>0</v>
      </c>
      <c r="AO24" s="29" t="n">
        <f aca="false">X18=$S$2</f>
        <v>0</v>
      </c>
      <c r="AP24" s="29" t="n">
        <f aca="false">Z18=$S$2</f>
        <v>0</v>
      </c>
      <c r="AQ24" s="29" t="n">
        <f aca="false">AB18=$S$2</f>
        <v>0</v>
      </c>
      <c r="AR24" s="30" t="n">
        <f aca="false">AND(AI24,AJ24,AK24)</f>
        <v>0</v>
      </c>
      <c r="AS24" s="30" t="n">
        <f aca="false">AND(AL24,AM24,AN24)</f>
        <v>0</v>
      </c>
      <c r="AT24" s="30" t="n">
        <f aca="false">AND(AO24,AP24,AQ24)</f>
        <v>0</v>
      </c>
      <c r="AU24" s="30" t="n">
        <f aca="false">OR(AR24,AS24,AT24)</f>
        <v>0</v>
      </c>
      <c r="AV24" s="31"/>
      <c r="AW24" s="31"/>
      <c r="AX24" s="31"/>
      <c r="AY24" s="31"/>
    </row>
    <row r="25" customFormat="false" ht="15.75" hidden="false" customHeight="true" outlineLevel="0" collapsed="false">
      <c r="A25" s="17" t="n">
        <v>1</v>
      </c>
      <c r="B25" s="17" t="n">
        <v>6</v>
      </c>
      <c r="C25" s="32" t="s">
        <v>75</v>
      </c>
      <c r="D25" s="32" t="s">
        <v>76</v>
      </c>
      <c r="E25" s="32" t="s">
        <v>34</v>
      </c>
      <c r="F25" s="33" t="n">
        <v>1994</v>
      </c>
      <c r="G25" s="34" t="s">
        <v>35</v>
      </c>
      <c r="H25" s="34" t="n">
        <v>71</v>
      </c>
      <c r="I25" s="35" t="n">
        <f aca="true">IF(H25="","",VLOOKUP(H25,WeightClasses!$A$2:$E$17,IF(LEFT(G25,1)="F",IF(YEAR(TODAY())-F25&lt;24,4,2),IF(YEAR(TODAY())-F25&lt;24,5,3)),1))</f>
        <v>72</v>
      </c>
      <c r="J25" s="36" t="s">
        <v>1</v>
      </c>
      <c r="K25" s="37" t="n">
        <v>135</v>
      </c>
      <c r="L25" s="36" t="s">
        <v>1</v>
      </c>
      <c r="M25" s="37" t="n">
        <v>142.5</v>
      </c>
      <c r="N25" s="36" t="s">
        <v>4</v>
      </c>
      <c r="O25" s="37" t="n">
        <v>147.5</v>
      </c>
      <c r="P25" s="38" t="n">
        <f aca="false">IF(OR(K25&lt;&gt;0,M25&lt;&gt;0,O25&lt;&gt;0),MAX(IF(J25=$S$1,K25,0),IF(L25=$S$1,M25,0),IF(N25=$S$1,O25,0)),"")</f>
        <v>142.5</v>
      </c>
      <c r="Q25" s="36" t="s">
        <v>1</v>
      </c>
      <c r="R25" s="37" t="n">
        <v>85</v>
      </c>
      <c r="S25" s="36" t="s">
        <v>4</v>
      </c>
      <c r="T25" s="37" t="n">
        <v>87.5</v>
      </c>
      <c r="U25" s="36" t="s">
        <v>4</v>
      </c>
      <c r="V25" s="37" t="n">
        <v>87.5</v>
      </c>
      <c r="W25" s="38" t="n">
        <f aca="false">IF(OR(R25&lt;&gt;0,T25&lt;&gt;0,V25&lt;&gt;0),MAX(IF(Q25=$S$1,R25,0),IF(S25=$S$1,T25,0),IF(U25=$S$1,V25,0)),"")</f>
        <v>85</v>
      </c>
      <c r="X25" s="36" t="s">
        <v>1</v>
      </c>
      <c r="Y25" s="37" t="n">
        <v>140</v>
      </c>
      <c r="Z25" s="36" t="s">
        <v>1</v>
      </c>
      <c r="AA25" s="37" t="n">
        <v>162.5</v>
      </c>
      <c r="AB25" s="36" t="s">
        <v>4</v>
      </c>
      <c r="AC25" s="37" t="n">
        <v>167.5</v>
      </c>
      <c r="AD25" s="38" t="n">
        <f aca="false">IF(OR(Y25&lt;&gt;0,AA25&lt;&gt;0,AC25&lt;&gt;0),MAX(IF(X25=$S$1,Y25,0),IF(Z25=$S$1,AA25,0),IF(AB25=$S$1,AC25,0)),"")</f>
        <v>162.5</v>
      </c>
      <c r="AE25" s="39" t="n">
        <f aca="false">IF(OR(P25&lt;&gt;"",W25&lt;&gt;"",AD25&lt;&gt;""),IF(AU30,"DSQ",IF(AND(RIGHT(G25,2)="PL"),IF(P25="",0,P25)+IF(W25="",0,W25)+IF(AD25="",0,AD25),IF(AND(RIGHT(G25,2)="BP",W25&lt;&gt;0),W25,0))),"")</f>
        <v>390</v>
      </c>
      <c r="AF25" s="40" t="n">
        <f aca="false">IF(AND(AE25&lt;&gt;"",ISNUMBER(AE25)),AG25*AE25,"")</f>
        <v>79.55337</v>
      </c>
      <c r="AG25" s="40" t="n">
        <f aca="false">IF(OR(H25="",H25=0),0, ROUND(100/(VLOOKUP($G25,'IPF GL Formula'!$A$4:$F$11,3,0)-VLOOKUP($G25,'IPF GL Formula'!$A$4:$F$11,4,0)*EXP(-VLOOKUP($G25,'IPF GL Formula'!$A$4:$F$11,5,0)*H25)),6))</f>
        <v>0.203983</v>
      </c>
      <c r="AH25" s="31"/>
      <c r="AI25" s="29" t="n">
        <f aca="false">J24=$S$2</f>
        <v>0</v>
      </c>
      <c r="AJ25" s="29" t="n">
        <f aca="false">L24=$S$2</f>
        <v>0</v>
      </c>
      <c r="AK25" s="29" t="n">
        <f aca="false">N24=$S$2</f>
        <v>0</v>
      </c>
      <c r="AL25" s="29" t="n">
        <f aca="false">Q24=$S$2</f>
        <v>0</v>
      </c>
      <c r="AM25" s="29" t="n">
        <f aca="false">S24=$S$2</f>
        <v>0</v>
      </c>
      <c r="AN25" s="29" t="n">
        <f aca="false">U24=$S$2</f>
        <v>0</v>
      </c>
      <c r="AO25" s="29" t="n">
        <f aca="false">X24=$S$2</f>
        <v>0</v>
      </c>
      <c r="AP25" s="29" t="n">
        <f aca="false">Z24=$S$2</f>
        <v>0</v>
      </c>
      <c r="AQ25" s="29" t="n">
        <f aca="false">AB24=$S$2</f>
        <v>0</v>
      </c>
      <c r="AR25" s="30" t="n">
        <f aca="false">AND(AI25,AJ25,AK25)</f>
        <v>0</v>
      </c>
      <c r="AS25" s="30" t="n">
        <f aca="false">AND(AL25,AM25,AN25)</f>
        <v>0</v>
      </c>
      <c r="AT25" s="30" t="n">
        <f aca="false">AND(AO25,AP25,AQ25)</f>
        <v>0</v>
      </c>
      <c r="AU25" s="30" t="n">
        <f aca="false">OR(AR25,AS25,AT25)</f>
        <v>0</v>
      </c>
      <c r="AV25" s="31"/>
      <c r="AW25" s="31"/>
      <c r="AX25" s="31"/>
      <c r="AY25" s="31"/>
    </row>
    <row r="26" customFormat="false" ht="15.75" hidden="false" customHeight="true" outlineLevel="0" collapsed="false">
      <c r="A26" s="17" t="n">
        <v>2</v>
      </c>
      <c r="B26" s="17" t="n">
        <v>12</v>
      </c>
      <c r="C26" s="32" t="s">
        <v>77</v>
      </c>
      <c r="D26" s="32" t="s">
        <v>78</v>
      </c>
      <c r="E26" s="32" t="s">
        <v>38</v>
      </c>
      <c r="F26" s="33" t="n">
        <v>2003</v>
      </c>
      <c r="G26" s="34" t="s">
        <v>35</v>
      </c>
      <c r="H26" s="34" t="n">
        <v>70.1</v>
      </c>
      <c r="I26" s="35" t="n">
        <f aca="true">IF(H26="","",VLOOKUP(H26,WeightClasses!$A$2:$E$17,IF(LEFT(G26,1)="F",IF(YEAR(TODAY())-F26&lt;24,4,2),IF(YEAR(TODAY())-F26&lt;24,5,3)),1))</f>
        <v>72</v>
      </c>
      <c r="J26" s="36" t="s">
        <v>1</v>
      </c>
      <c r="K26" s="37" t="n">
        <v>130</v>
      </c>
      <c r="L26" s="36" t="s">
        <v>1</v>
      </c>
      <c r="M26" s="37" t="n">
        <v>135</v>
      </c>
      <c r="N26" s="36" t="s">
        <v>4</v>
      </c>
      <c r="O26" s="37" t="n">
        <v>140</v>
      </c>
      <c r="P26" s="38" t="n">
        <f aca="false">IF(OR(K26&lt;&gt;0,M26&lt;&gt;0,O26&lt;&gt;0),MAX(IF(J26=$S$1,K26,0),IF(L26=$S$1,M26,0),IF(N26=$S$1,O26,0)),"")</f>
        <v>135</v>
      </c>
      <c r="Q26" s="36" t="s">
        <v>1</v>
      </c>
      <c r="R26" s="37" t="n">
        <v>70</v>
      </c>
      <c r="S26" s="36" t="s">
        <v>4</v>
      </c>
      <c r="T26" s="37" t="n">
        <v>75</v>
      </c>
      <c r="U26" s="36" t="s">
        <v>1</v>
      </c>
      <c r="V26" s="37" t="n">
        <v>75</v>
      </c>
      <c r="W26" s="38" t="n">
        <f aca="false">IF(OR(R26&lt;&gt;0,T26&lt;&gt;0,V26&lt;&gt;0),MAX(IF(Q26=$S$1,R26,0),IF(S26=$S$1,T26,0),IF(U26=$S$1,V26,0)),"")</f>
        <v>75</v>
      </c>
      <c r="X26" s="36" t="s">
        <v>1</v>
      </c>
      <c r="Y26" s="37" t="n">
        <v>150</v>
      </c>
      <c r="Z26" s="36" t="s">
        <v>1</v>
      </c>
      <c r="AA26" s="37" t="n">
        <v>160</v>
      </c>
      <c r="AB26" s="36" t="s">
        <v>1</v>
      </c>
      <c r="AC26" s="37" t="n">
        <v>167.5</v>
      </c>
      <c r="AD26" s="38" t="n">
        <f aca="false">IF(OR(Y26&lt;&gt;0,AA26&lt;&gt;0,AC26&lt;&gt;0),MAX(IF(X26=$S$1,Y26,0),IF(Z26=$S$1,AA26,0),IF(AB26=$S$1,AC26,0)),"")</f>
        <v>167.5</v>
      </c>
      <c r="AE26" s="39" t="n">
        <f aca="false">IF(OR(P26&lt;&gt;"",W26&lt;&gt;"",AD26&lt;&gt;""),IF(AU33,"DSQ",IF(AND(RIGHT(G26,2)="PL"),IF(P26="",0,P26)+IF(W26="",0,W26)+IF(AD26="",0,AD26),IF(AND(RIGHT(G26,2)="BP",W26&lt;&gt;0),W26,0))),"")</f>
        <v>377.5</v>
      </c>
      <c r="AF26" s="40" t="n">
        <f aca="false">IF(AND(AE26&lt;&gt;"",ISNUMBER(AE26)),AG26*AE26,"")</f>
        <v>77.5320825</v>
      </c>
      <c r="AG26" s="40" t="n">
        <f aca="false">IF(OR(H26="",H26=0),0, ROUND(100/(VLOOKUP($G26,'IPF GL Formula'!$A$4:$F$11,3,0)-VLOOKUP($G26,'IPF GL Formula'!$A$4:$F$11,4,0)*EXP(-VLOOKUP($G26,'IPF GL Formula'!$A$4:$F$11,5,0)*H26)),6))</f>
        <v>0.205383</v>
      </c>
      <c r="AH26" s="31"/>
      <c r="AI26" s="29" t="n">
        <f aca="false">J29=$S$2</f>
        <v>0</v>
      </c>
      <c r="AJ26" s="29" t="n">
        <f aca="false">L29=$S$2</f>
        <v>0</v>
      </c>
      <c r="AK26" s="29" t="n">
        <f aca="false">N29=$S$2</f>
        <v>0</v>
      </c>
      <c r="AL26" s="29" t="n">
        <f aca="false">Q29=$S$2</f>
        <v>0</v>
      </c>
      <c r="AM26" s="29" t="n">
        <f aca="false">S29=$S$2</f>
        <v>0</v>
      </c>
      <c r="AN26" s="29" t="n">
        <f aca="false">U29=$S$2</f>
        <v>0</v>
      </c>
      <c r="AO26" s="29" t="n">
        <f aca="false">X29=$S$2</f>
        <v>0</v>
      </c>
      <c r="AP26" s="29" t="n">
        <f aca="false">Z29=$S$2</f>
        <v>0</v>
      </c>
      <c r="AQ26" s="29" t="n">
        <f aca="false">AB29=$S$2</f>
        <v>1</v>
      </c>
      <c r="AR26" s="30" t="n">
        <f aca="false">AND(AI26,AJ26,AK26)</f>
        <v>0</v>
      </c>
      <c r="AS26" s="30" t="n">
        <f aca="false">AND(AL26,AM26,AN26)</f>
        <v>0</v>
      </c>
      <c r="AT26" s="30" t="n">
        <f aca="false">AND(AO26,AP26,AQ26)</f>
        <v>0</v>
      </c>
      <c r="AU26" s="30" t="n">
        <f aca="false">OR(AR26,AS26,AT26)</f>
        <v>0</v>
      </c>
      <c r="AV26" s="31"/>
      <c r="AW26" s="31"/>
      <c r="AX26" s="31"/>
      <c r="AY26" s="31"/>
    </row>
    <row r="27" customFormat="false" ht="15.75" hidden="false" customHeight="true" outlineLevel="0" collapsed="false">
      <c r="A27" s="17" t="n">
        <v>3</v>
      </c>
      <c r="B27" s="17" t="n">
        <v>3</v>
      </c>
      <c r="C27" s="32" t="s">
        <v>79</v>
      </c>
      <c r="D27" s="32" t="s">
        <v>80</v>
      </c>
      <c r="E27" s="32" t="s">
        <v>81</v>
      </c>
      <c r="F27" s="33" t="n">
        <v>1992</v>
      </c>
      <c r="G27" s="34" t="s">
        <v>35</v>
      </c>
      <c r="H27" s="34" t="n">
        <v>70.85</v>
      </c>
      <c r="I27" s="35" t="n">
        <f aca="true">IF(H27="","",VLOOKUP(H27,WeightClasses!$A$2:$E$17,IF(LEFT(G27,1)="F",IF(YEAR(TODAY())-F27&lt;24,4,2),IF(YEAR(TODAY())-F27&lt;24,5,3)),1))</f>
        <v>72</v>
      </c>
      <c r="J27" s="36" t="s">
        <v>1</v>
      </c>
      <c r="K27" s="37" t="n">
        <v>145</v>
      </c>
      <c r="L27" s="36" t="s">
        <v>4</v>
      </c>
      <c r="M27" s="37" t="n">
        <v>150</v>
      </c>
      <c r="N27" s="36" t="s">
        <v>4</v>
      </c>
      <c r="O27" s="37" t="n">
        <v>150</v>
      </c>
      <c r="P27" s="38" t="n">
        <f aca="false">IF(OR(K27&lt;&gt;0,M27&lt;&gt;0,O27&lt;&gt;0),MAX(IF(J27=$S$1,K27,0),IF(L27=$S$1,M27,0),IF(N27=$S$1,O27,0)),"")</f>
        <v>145</v>
      </c>
      <c r="Q27" s="36" t="s">
        <v>1</v>
      </c>
      <c r="R27" s="37" t="n">
        <v>70</v>
      </c>
      <c r="S27" s="36" t="s">
        <v>1</v>
      </c>
      <c r="T27" s="37" t="n">
        <v>75</v>
      </c>
      <c r="U27" s="36" t="s">
        <v>4</v>
      </c>
      <c r="V27" s="37" t="n">
        <v>77.5</v>
      </c>
      <c r="W27" s="38" t="n">
        <f aca="false">IF(OR(R27&lt;&gt;0,T27&lt;&gt;0,V27&lt;&gt;0),MAX(IF(Q27=$S$1,R27,0),IF(S27=$S$1,T27,0),IF(U27=$S$1,V27,0)),"")</f>
        <v>75</v>
      </c>
      <c r="X27" s="36" t="s">
        <v>1</v>
      </c>
      <c r="Y27" s="37" t="n">
        <v>150</v>
      </c>
      <c r="Z27" s="36" t="s">
        <v>1</v>
      </c>
      <c r="AA27" s="37" t="n">
        <v>157.5</v>
      </c>
      <c r="AB27" s="36" t="s">
        <v>4</v>
      </c>
      <c r="AC27" s="37" t="n">
        <v>167.5</v>
      </c>
      <c r="AD27" s="38" t="n">
        <f aca="false">IF(OR(Y27&lt;&gt;0,AA27&lt;&gt;0,AC27&lt;&gt;0),MAX(IF(X27=$S$1,Y27,0),IF(Z27=$S$1,AA27,0),IF(AB27=$S$1,AC27,0)),"")</f>
        <v>157.5</v>
      </c>
      <c r="AE27" s="39" t="n">
        <f aca="false">IF(OR(P27&lt;&gt;"",W27&lt;&gt;"",AD27&lt;&gt;""),IF(AU29,"DSQ",IF(AND(RIGHT(G27,2)="PL"),IF(P27="",0,P27)+IF(W27="",0,W27)+IF(AD27="",0,AD27),IF(AND(RIGHT(G27,2)="BP",W27&lt;&gt;0),W27,0))),"")</f>
        <v>377.5</v>
      </c>
      <c r="AF27" s="40" t="n">
        <f aca="false">IF(AND(AE27&lt;&gt;"",ISNUMBER(AE27)),AG27*AE27,"")</f>
        <v>77.0904075</v>
      </c>
      <c r="AG27" s="40" t="n">
        <f aca="false">IF(OR(H27="",H27=0),0, ROUND(100/(VLOOKUP($G27,'IPF GL Formula'!$A$4:$F$11,3,0)-VLOOKUP($G27,'IPF GL Formula'!$A$4:$F$11,4,0)*EXP(-VLOOKUP($G27,'IPF GL Formula'!$A$4:$F$11,5,0)*H27)),6))</f>
        <v>0.204213</v>
      </c>
      <c r="AI27" s="29" t="n">
        <f aca="false">J30=$S$2</f>
        <v>0</v>
      </c>
      <c r="AJ27" s="29" t="n">
        <f aca="false">L30=$S$2</f>
        <v>0</v>
      </c>
      <c r="AK27" s="29" t="n">
        <f aca="false">N30=$S$2</f>
        <v>1</v>
      </c>
      <c r="AL27" s="29" t="n">
        <f aca="false">Q30=$S$2</f>
        <v>0</v>
      </c>
      <c r="AM27" s="29" t="n">
        <f aca="false">S30=$S$2</f>
        <v>1</v>
      </c>
      <c r="AN27" s="29" t="n">
        <f aca="false">U30=$S$2</f>
        <v>1</v>
      </c>
      <c r="AO27" s="29" t="n">
        <f aca="false">X30=$S$2</f>
        <v>0</v>
      </c>
      <c r="AP27" s="29" t="n">
        <f aca="false">Z30=$S$2</f>
        <v>1</v>
      </c>
      <c r="AQ27" s="29" t="n">
        <f aca="false">AB30=$S$2</f>
        <v>1</v>
      </c>
      <c r="AR27" s="30" t="n">
        <f aca="false">AND(AI27,AJ27,AK27)</f>
        <v>0</v>
      </c>
      <c r="AS27" s="30" t="n">
        <f aca="false">AND(AL27,AM27,AN27)</f>
        <v>0</v>
      </c>
      <c r="AT27" s="30" t="n">
        <f aca="false">AND(AO27,AP27,AQ27)</f>
        <v>0</v>
      </c>
      <c r="AU27" s="30" t="n">
        <f aca="false">OR(AR27,AS27,AT27)</f>
        <v>0</v>
      </c>
      <c r="AV27" s="31"/>
      <c r="AW27" s="31"/>
      <c r="AX27" s="31"/>
      <c r="AY27" s="31"/>
    </row>
    <row r="28" customFormat="false" ht="15.75" hidden="false" customHeight="true" outlineLevel="0" collapsed="false">
      <c r="A28" s="17" t="n">
        <v>4</v>
      </c>
      <c r="B28" s="17" t="n">
        <v>2</v>
      </c>
      <c r="C28" s="32" t="s">
        <v>82</v>
      </c>
      <c r="D28" s="32" t="s">
        <v>83</v>
      </c>
      <c r="E28" s="32" t="s">
        <v>38</v>
      </c>
      <c r="F28" s="33" t="n">
        <v>1999</v>
      </c>
      <c r="G28" s="34" t="s">
        <v>35</v>
      </c>
      <c r="H28" s="34" t="n">
        <v>65.95</v>
      </c>
      <c r="I28" s="35" t="n">
        <f aca="true">IF(H28="","",VLOOKUP(H28,WeightClasses!$A$2:$E$17,IF(LEFT(G28,1)="F",IF(YEAR(TODAY())-F28&lt;24,4,2),IF(YEAR(TODAY())-F28&lt;24,5,3)),1))</f>
        <v>72</v>
      </c>
      <c r="J28" s="36" t="s">
        <v>1</v>
      </c>
      <c r="K28" s="37" t="n">
        <v>95</v>
      </c>
      <c r="L28" s="36" t="s">
        <v>1</v>
      </c>
      <c r="M28" s="37" t="n">
        <v>100</v>
      </c>
      <c r="N28" s="36" t="s">
        <v>1</v>
      </c>
      <c r="O28" s="37" t="n">
        <v>110</v>
      </c>
      <c r="P28" s="38" t="n">
        <f aca="false">IF(OR(K28&lt;&gt;0,M28&lt;&gt;0,O28&lt;&gt;0),MAX(IF(J28=$S$1,K28,0),IF(L28=$S$1,M28,0),IF(N28=$S$1,O28,0)),"")</f>
        <v>110</v>
      </c>
      <c r="Q28" s="36" t="s">
        <v>1</v>
      </c>
      <c r="R28" s="37" t="n">
        <v>60</v>
      </c>
      <c r="S28" s="36" t="s">
        <v>1</v>
      </c>
      <c r="T28" s="37" t="n">
        <v>65</v>
      </c>
      <c r="U28" s="36" t="s">
        <v>4</v>
      </c>
      <c r="V28" s="37" t="n">
        <v>67.5</v>
      </c>
      <c r="W28" s="38" t="n">
        <f aca="false">IF(OR(R28&lt;&gt;0,T28&lt;&gt;0,V28&lt;&gt;0),MAX(IF(Q28=$S$1,R28,0),IF(S28=$S$1,T28,0),IF(U28=$S$1,V28,0)),"")</f>
        <v>65</v>
      </c>
      <c r="X28" s="36" t="s">
        <v>1</v>
      </c>
      <c r="Y28" s="37" t="n">
        <v>120</v>
      </c>
      <c r="Z28" s="36" t="s">
        <v>1</v>
      </c>
      <c r="AA28" s="37" t="n">
        <v>130</v>
      </c>
      <c r="AB28" s="36" t="s">
        <v>4</v>
      </c>
      <c r="AC28" s="37" t="n">
        <v>145</v>
      </c>
      <c r="AD28" s="38" t="n">
        <f aca="false">IF(OR(Y28&lt;&gt;0,AA28&lt;&gt;0,AC28&lt;&gt;0),MAX(IF(X28=$S$1,Y28,0),IF(Z28=$S$1,AA28,0),IF(AB28=$S$1,AC28,0)),"")</f>
        <v>130</v>
      </c>
      <c r="AE28" s="39" t="n">
        <f aca="false">IF(OR(P28&lt;&gt;"",W28&lt;&gt;"",AD28&lt;&gt;""),IF(AU31,"DSQ",IF(AND(RIGHT(G28,2)="PL"),IF(P28="",0,P28)+IF(W28="",0,W28)+IF(AD28="",0,AD28),IF(AND(RIGHT(G28,2)="BP",W28&lt;&gt;0),W28,0))),"")</f>
        <v>305</v>
      </c>
      <c r="AF28" s="40" t="n">
        <f aca="false">IF(AND(AE28&lt;&gt;"",ISNUMBER(AE28)),AG28*AE28,"")</f>
        <v>64.85886</v>
      </c>
      <c r="AG28" s="40" t="n">
        <f aca="false">IF(OR(H28="",H28=0),0, ROUND(100/(VLOOKUP($G28,'IPF GL Formula'!$A$4:$F$11,3,0)-VLOOKUP($G28,'IPF GL Formula'!$A$4:$F$11,4,0)*EXP(-VLOOKUP($G28,'IPF GL Formula'!$A$4:$F$11,5,0)*H28)),6))</f>
        <v>0.212652</v>
      </c>
      <c r="AH28" s="31"/>
      <c r="AI28" s="29" t="n">
        <f aca="false">J31=$S$2</f>
        <v>0</v>
      </c>
      <c r="AJ28" s="29" t="n">
        <f aca="false">L31=$S$2</f>
        <v>0</v>
      </c>
      <c r="AK28" s="29" t="n">
        <f aca="false">N31=$S$2</f>
        <v>0</v>
      </c>
      <c r="AL28" s="29" t="n">
        <f aca="false">Q31=$S$2</f>
        <v>0</v>
      </c>
      <c r="AM28" s="29" t="n">
        <f aca="false">S31=$S$2</f>
        <v>0</v>
      </c>
      <c r="AN28" s="29" t="n">
        <f aca="false">U31=$S$2</f>
        <v>1</v>
      </c>
      <c r="AO28" s="29" t="n">
        <f aca="false">X31=$S$2</f>
        <v>0</v>
      </c>
      <c r="AP28" s="29" t="n">
        <f aca="false">Z31=$S$2</f>
        <v>0</v>
      </c>
      <c r="AQ28" s="29" t="n">
        <f aca="false">AB31=$S$2</f>
        <v>1</v>
      </c>
      <c r="AR28" s="30" t="n">
        <f aca="false">AND(AI28,AJ28,AK28)</f>
        <v>0</v>
      </c>
      <c r="AS28" s="30" t="n">
        <f aca="false">AND(AL28,AM28,AN28)</f>
        <v>0</v>
      </c>
      <c r="AT28" s="30" t="n">
        <f aca="false">AND(AO28,AP28,AQ28)</f>
        <v>0</v>
      </c>
      <c r="AU28" s="30" t="n">
        <f aca="false">OR(AR28,AS28,AT28)</f>
        <v>0</v>
      </c>
      <c r="AV28" s="31"/>
      <c r="AW28" s="31"/>
      <c r="AX28" s="31"/>
      <c r="AY28" s="31"/>
    </row>
    <row r="29" customFormat="false" ht="15.75" hidden="false" customHeight="true" outlineLevel="0" collapsed="false">
      <c r="A29" s="17" t="n">
        <v>5</v>
      </c>
      <c r="B29" s="17" t="n">
        <v>9</v>
      </c>
      <c r="C29" s="32" t="s">
        <v>84</v>
      </c>
      <c r="D29" s="32" t="s">
        <v>85</v>
      </c>
      <c r="E29" s="32" t="s">
        <v>34</v>
      </c>
      <c r="F29" s="33" t="n">
        <v>1997</v>
      </c>
      <c r="G29" s="34" t="s">
        <v>35</v>
      </c>
      <c r="H29" s="34" t="n">
        <v>70.2</v>
      </c>
      <c r="I29" s="35" t="n">
        <f aca="true">IF(H29="","",VLOOKUP(H29,WeightClasses!$A$2:$E$17,IF(LEFT(G29,1)="F",IF(YEAR(TODAY())-F29&lt;24,4,2),IF(YEAR(TODAY())-F29&lt;24,5,3)),1))</f>
        <v>72</v>
      </c>
      <c r="J29" s="36" t="s">
        <v>1</v>
      </c>
      <c r="K29" s="37" t="n">
        <v>82.5</v>
      </c>
      <c r="L29" s="36" t="s">
        <v>1</v>
      </c>
      <c r="M29" s="37" t="n">
        <v>90</v>
      </c>
      <c r="N29" s="36" t="s">
        <v>1</v>
      </c>
      <c r="O29" s="37" t="n">
        <v>100</v>
      </c>
      <c r="P29" s="38" t="n">
        <f aca="false">IF(OR(K29&lt;&gt;0,M29&lt;&gt;0,O29&lt;&gt;0),MAX(IF(J29=$S$1,K29,0),IF(L29=$S$1,M29,0),IF(N29=$S$1,O29,0)),"")</f>
        <v>100</v>
      </c>
      <c r="Q29" s="36" t="s">
        <v>1</v>
      </c>
      <c r="R29" s="37" t="n">
        <v>37.5</v>
      </c>
      <c r="S29" s="36" t="s">
        <v>1</v>
      </c>
      <c r="T29" s="37" t="n">
        <v>40</v>
      </c>
      <c r="U29" s="36" t="s">
        <v>1</v>
      </c>
      <c r="V29" s="37" t="n">
        <v>42.5</v>
      </c>
      <c r="W29" s="38" t="n">
        <f aca="false">IF(OR(R29&lt;&gt;0,T29&lt;&gt;0,V29&lt;&gt;0),MAX(IF(Q29=$S$1,R29,0),IF(S29=$S$1,T29,0),IF(U29=$S$1,V29,0)),"")</f>
        <v>42.5</v>
      </c>
      <c r="X29" s="36" t="s">
        <v>1</v>
      </c>
      <c r="Y29" s="37" t="n">
        <v>110</v>
      </c>
      <c r="Z29" s="36" t="s">
        <v>1</v>
      </c>
      <c r="AA29" s="37" t="n">
        <v>120</v>
      </c>
      <c r="AB29" s="36" t="s">
        <v>4</v>
      </c>
      <c r="AC29" s="37" t="n">
        <v>125</v>
      </c>
      <c r="AD29" s="38" t="n">
        <f aca="false">IF(OR(Y29&lt;&gt;0,AA29&lt;&gt;0,AC29&lt;&gt;0),MAX(IF(X29=$S$1,Y29,0),IF(Z29=$S$1,AA29,0),IF(AB29=$S$1,AC29,0)),"")</f>
        <v>120</v>
      </c>
      <c r="AE29" s="39" t="n">
        <f aca="false">IF(OR(P29&lt;&gt;"",W29&lt;&gt;"",AD29&lt;&gt;""),IF(AU26,"DSQ",IF(AND(RIGHT(G29,2)="PL"),IF(P29="",0,P29)+IF(W29="",0,W29)+IF(AD29="",0,AD29),IF(AND(RIGHT(G29,2)="BP",W29&lt;&gt;0),W29,0))),"")</f>
        <v>262.5</v>
      </c>
      <c r="AF29" s="40" t="n">
        <f aca="false">IF(AND(AE29&lt;&gt;"",ISNUMBER(AE29)),AG29*AE29,"")</f>
        <v>53.8713</v>
      </c>
      <c r="AG29" s="40" t="n">
        <f aca="false">IF(OR(H29="",H29=0),0, ROUND(100/(VLOOKUP($G29,'IPF GL Formula'!$A$4:$F$11,3,0)-VLOOKUP($G29,'IPF GL Formula'!$A$4:$F$11,4,0)*EXP(-VLOOKUP($G29,'IPF GL Formula'!$A$4:$F$11,5,0)*H29)),6))</f>
        <v>0.205224</v>
      </c>
      <c r="AH29" s="31"/>
      <c r="AI29" s="29" t="n">
        <f aca="false">J27=$S$2</f>
        <v>0</v>
      </c>
      <c r="AJ29" s="29" t="n">
        <f aca="false">L27=$S$2</f>
        <v>1</v>
      </c>
      <c r="AK29" s="29" t="n">
        <f aca="false">N27=$S$2</f>
        <v>1</v>
      </c>
      <c r="AL29" s="29" t="n">
        <f aca="false">Q27=$S$2</f>
        <v>0</v>
      </c>
      <c r="AM29" s="29" t="n">
        <f aca="false">S27=$S$2</f>
        <v>0</v>
      </c>
      <c r="AN29" s="29" t="n">
        <f aca="false">U27=$S$2</f>
        <v>1</v>
      </c>
      <c r="AO29" s="29" t="n">
        <f aca="false">X27=$S$2</f>
        <v>0</v>
      </c>
      <c r="AP29" s="29" t="n">
        <f aca="false">Z27=$S$2</f>
        <v>0</v>
      </c>
      <c r="AQ29" s="29" t="n">
        <f aca="false">AB27=$S$2</f>
        <v>1</v>
      </c>
      <c r="AR29" s="30" t="n">
        <f aca="false">AND(AI29,AJ29,AK29)</f>
        <v>0</v>
      </c>
      <c r="AS29" s="30" t="n">
        <f aca="false">AND(AL29,AM29,AN29)</f>
        <v>0</v>
      </c>
      <c r="AT29" s="30" t="n">
        <f aca="false">AND(AO29,AP29,AQ29)</f>
        <v>0</v>
      </c>
      <c r="AU29" s="30" t="n">
        <f aca="false">OR(AR29,AS29,AT29)</f>
        <v>0</v>
      </c>
      <c r="AV29" s="31"/>
      <c r="AW29" s="31"/>
      <c r="AX29" s="31"/>
      <c r="AY29" s="31"/>
    </row>
    <row r="30" customFormat="false" ht="15.75" hidden="false" customHeight="true" outlineLevel="0" collapsed="false">
      <c r="A30" s="17" t="n">
        <v>6</v>
      </c>
      <c r="B30" s="17" t="n">
        <v>5</v>
      </c>
      <c r="C30" s="32" t="s">
        <v>86</v>
      </c>
      <c r="D30" s="32" t="s">
        <v>87</v>
      </c>
      <c r="E30" s="32" t="s">
        <v>60</v>
      </c>
      <c r="F30" s="33" t="n">
        <v>1986</v>
      </c>
      <c r="G30" s="34" t="s">
        <v>35</v>
      </c>
      <c r="H30" s="34" t="n">
        <v>65</v>
      </c>
      <c r="I30" s="35" t="n">
        <f aca="true">IF(H30="","",VLOOKUP(H30,WeightClasses!$A$2:$E$17,IF(LEFT(G30,1)="F",IF(YEAR(TODAY())-F30&lt;24,4,2),IF(YEAR(TODAY())-F30&lt;24,5,3)),1))</f>
        <v>72</v>
      </c>
      <c r="J30" s="36" t="s">
        <v>1</v>
      </c>
      <c r="K30" s="37" t="n">
        <v>90</v>
      </c>
      <c r="L30" s="36" t="s">
        <v>1</v>
      </c>
      <c r="M30" s="37" t="n">
        <v>100</v>
      </c>
      <c r="N30" s="36" t="s">
        <v>4</v>
      </c>
      <c r="O30" s="37" t="n">
        <v>105</v>
      </c>
      <c r="P30" s="38" t="n">
        <f aca="false">IF(OR(K30&lt;&gt;0,M30&lt;&gt;0,O30&lt;&gt;0),MAX(IF(J30=$S$1,K30,0),IF(L30=$S$1,M30,0),IF(N30=$S$1,O30,0)),"")</f>
        <v>100</v>
      </c>
      <c r="Q30" s="36" t="s">
        <v>1</v>
      </c>
      <c r="R30" s="37" t="n">
        <v>50</v>
      </c>
      <c r="S30" s="36" t="s">
        <v>4</v>
      </c>
      <c r="T30" s="37" t="n">
        <v>55</v>
      </c>
      <c r="U30" s="36" t="s">
        <v>4</v>
      </c>
      <c r="V30" s="37"/>
      <c r="W30" s="38" t="n">
        <f aca="false">IF(OR(R30&lt;&gt;0,T30&lt;&gt;0,V30&lt;&gt;0),MAX(IF(Q30=$S$1,R30,0),IF(S30=$S$1,T30,0),IF(U30=$S$1,V30,0)),"")</f>
        <v>50</v>
      </c>
      <c r="X30" s="36" t="s">
        <v>1</v>
      </c>
      <c r="Y30" s="37" t="n">
        <v>100</v>
      </c>
      <c r="Z30" s="36" t="s">
        <v>4</v>
      </c>
      <c r="AA30" s="37" t="n">
        <v>110</v>
      </c>
      <c r="AB30" s="36" t="s">
        <v>4</v>
      </c>
      <c r="AC30" s="41" t="s">
        <v>88</v>
      </c>
      <c r="AD30" s="38" t="n">
        <f aca="false">IF(OR(Y30&lt;&gt;0,AA30&lt;&gt;0,AC30&lt;&gt;0),MAX(IF(X30=$S$1,Y30,0),IF(Z30=$S$1,AA30,0),IF(AB30=$S$1,AC30,0)),"")</f>
        <v>100</v>
      </c>
      <c r="AE30" s="39" t="n">
        <f aca="false">IF(OR(P30&lt;&gt;"",W30&lt;&gt;"",AD30&lt;&gt;""),IF(AU27,"DSQ",IF(AND(RIGHT(G30,2)="PL"),IF(P30="",0,P30)+IF(W30="",0,W30)+IF(AD30="",0,AD30),IF(AND(RIGHT(G30,2)="BP",W30&lt;&gt;0),W30,0))),"")</f>
        <v>250</v>
      </c>
      <c r="AF30" s="40" t="n">
        <f aca="false">IF(AND(AE30&lt;&gt;"",ISNUMBER(AE30)),AG30*AE30,"")</f>
        <v>53.63225</v>
      </c>
      <c r="AG30" s="40" t="n">
        <f aca="false">IF(OR(H30="",H30=0),0, ROUND(100/(VLOOKUP($G30,'IPF GL Formula'!$A$4:$F$11,3,0)-VLOOKUP($G30,'IPF GL Formula'!$A$4:$F$11,4,0)*EXP(-VLOOKUP($G30,'IPF GL Formula'!$A$4:$F$11,5,0)*H30)),6))</f>
        <v>0.214529</v>
      </c>
      <c r="AI30" s="29" t="n">
        <f aca="false">J25=$S$2</f>
        <v>0</v>
      </c>
      <c r="AJ30" s="29" t="n">
        <f aca="false">L25=$S$2</f>
        <v>0</v>
      </c>
      <c r="AK30" s="29" t="n">
        <f aca="false">N25=$S$2</f>
        <v>1</v>
      </c>
      <c r="AL30" s="29" t="n">
        <f aca="false">Q25=$S$2</f>
        <v>0</v>
      </c>
      <c r="AM30" s="29" t="n">
        <f aca="false">S25=$S$2</f>
        <v>1</v>
      </c>
      <c r="AN30" s="29" t="n">
        <f aca="false">U25=$S$2</f>
        <v>1</v>
      </c>
      <c r="AO30" s="29" t="n">
        <f aca="false">X25=$S$2</f>
        <v>0</v>
      </c>
      <c r="AP30" s="29" t="n">
        <f aca="false">Z25=$S$2</f>
        <v>0</v>
      </c>
      <c r="AQ30" s="29" t="n">
        <f aca="false">AB25=$S$2</f>
        <v>1</v>
      </c>
      <c r="AR30" s="30" t="n">
        <f aca="false">AND(AI30,AJ30,AK30)</f>
        <v>0</v>
      </c>
      <c r="AS30" s="30" t="n">
        <f aca="false">AND(AL30,AM30,AN30)</f>
        <v>0</v>
      </c>
      <c r="AT30" s="30" t="n">
        <f aca="false">AND(AO30,AP30,AQ30)</f>
        <v>0</v>
      </c>
      <c r="AU30" s="30" t="n">
        <f aca="false">OR(AR30,AS30,AT30)</f>
        <v>0</v>
      </c>
      <c r="AV30" s="31"/>
      <c r="AW30" s="31"/>
      <c r="AX30" s="31"/>
      <c r="AY30" s="31"/>
    </row>
    <row r="31" customFormat="false" ht="15.75" hidden="false" customHeight="true" outlineLevel="0" collapsed="false">
      <c r="A31" s="17" t="n">
        <v>7</v>
      </c>
      <c r="B31" s="17" t="n">
        <v>7</v>
      </c>
      <c r="C31" s="32" t="s">
        <v>51</v>
      </c>
      <c r="D31" s="32" t="s">
        <v>89</v>
      </c>
      <c r="E31" s="32" t="s">
        <v>53</v>
      </c>
      <c r="F31" s="33" t="n">
        <v>1975</v>
      </c>
      <c r="G31" s="34" t="s">
        <v>35</v>
      </c>
      <c r="H31" s="34" t="n">
        <v>67.95</v>
      </c>
      <c r="I31" s="35" t="n">
        <f aca="true">IF(H31="","",VLOOKUP(H31,WeightClasses!$A$2:$E$17,IF(LEFT(G31,1)="F",IF(YEAR(TODAY())-F31&lt;24,4,2),IF(YEAR(TODAY())-F31&lt;24,5,3)),1))</f>
        <v>72</v>
      </c>
      <c r="J31" s="36" t="s">
        <v>1</v>
      </c>
      <c r="K31" s="37" t="n">
        <v>70</v>
      </c>
      <c r="L31" s="36" t="s">
        <v>1</v>
      </c>
      <c r="M31" s="37" t="n">
        <v>75</v>
      </c>
      <c r="N31" s="36" t="s">
        <v>1</v>
      </c>
      <c r="O31" s="37" t="n">
        <v>80</v>
      </c>
      <c r="P31" s="38" t="n">
        <f aca="false">IF(OR(K31&lt;&gt;0,M31&lt;&gt;0,O31&lt;&gt;0),MAX(IF(J31=$S$1,K31,0),IF(L31=$S$1,M31,0),IF(N31=$S$1,O31,0)),"")</f>
        <v>80</v>
      </c>
      <c r="Q31" s="36" t="s">
        <v>1</v>
      </c>
      <c r="R31" s="37" t="n">
        <v>45</v>
      </c>
      <c r="S31" s="36" t="s">
        <v>1</v>
      </c>
      <c r="T31" s="37" t="n">
        <v>50</v>
      </c>
      <c r="U31" s="36" t="s">
        <v>4</v>
      </c>
      <c r="V31" s="37" t="n">
        <v>52.5</v>
      </c>
      <c r="W31" s="38" t="n">
        <f aca="false">IF(OR(R31&lt;&gt;0,T31&lt;&gt;0,V31&lt;&gt;0),MAX(IF(Q31=$S$1,R31,0),IF(S31=$S$1,T31,0),IF(U31=$S$1,V31,0)),"")</f>
        <v>50</v>
      </c>
      <c r="X31" s="36" t="s">
        <v>1</v>
      </c>
      <c r="Y31" s="37" t="n">
        <v>100</v>
      </c>
      <c r="Z31" s="36" t="s">
        <v>1</v>
      </c>
      <c r="AA31" s="37" t="n">
        <v>110</v>
      </c>
      <c r="AB31" s="36" t="s">
        <v>4</v>
      </c>
      <c r="AC31" s="41" t="s">
        <v>88</v>
      </c>
      <c r="AD31" s="38" t="n">
        <f aca="false">IF(OR(Y31&lt;&gt;0,AA31&lt;&gt;0,AC31&lt;&gt;0),MAX(IF(X31=$S$1,Y31,0),IF(Z31=$S$1,AA31,0),IF(AB31=$S$1,AC31,0)),"")</f>
        <v>110</v>
      </c>
      <c r="AE31" s="39" t="n">
        <f aca="false">IF(OR(P31&lt;&gt;"",W31&lt;&gt;"",AD31&lt;&gt;""),IF(AU28,"DSQ",IF(AND(RIGHT(G31,2)="PL"),IF(P31="",0,P31)+IF(W31="",0,W31)+IF(AD31="",0,AD31),IF(AND(RIGHT(G31,2)="BP",W31&lt;&gt;0),W31,0))),"")</f>
        <v>240</v>
      </c>
      <c r="AF31" s="40" t="n">
        <f aca="false">IF(AND(AE31&lt;&gt;"",ISNUMBER(AE31)),AG31*AE31,"")</f>
        <v>50.15304</v>
      </c>
      <c r="AG31" s="40" t="n">
        <f aca="false">IF(OR(H31="",H31=0),0, ROUND(100/(VLOOKUP($G31,'IPF GL Formula'!$A$4:$F$11,3,0)-VLOOKUP($G31,'IPF GL Formula'!$A$4:$F$11,4,0)*EXP(-VLOOKUP($G31,'IPF GL Formula'!$A$4:$F$11,5,0)*H31)),6))</f>
        <v>0.208971</v>
      </c>
      <c r="AH31" s="31"/>
      <c r="AI31" s="29" t="n">
        <f aca="false">J28=$S$2</f>
        <v>0</v>
      </c>
      <c r="AJ31" s="29" t="n">
        <f aca="false">L28=$S$2</f>
        <v>0</v>
      </c>
      <c r="AK31" s="29" t="n">
        <f aca="false">N28=$S$2</f>
        <v>0</v>
      </c>
      <c r="AL31" s="29" t="n">
        <f aca="false">Q28=$S$2</f>
        <v>0</v>
      </c>
      <c r="AM31" s="29" t="n">
        <f aca="false">S28=$S$2</f>
        <v>0</v>
      </c>
      <c r="AN31" s="29" t="n">
        <f aca="false">U28=$S$2</f>
        <v>1</v>
      </c>
      <c r="AO31" s="29" t="n">
        <f aca="false">X28=$S$2</f>
        <v>0</v>
      </c>
      <c r="AP31" s="29" t="n">
        <f aca="false">Z28=$S$2</f>
        <v>0</v>
      </c>
      <c r="AQ31" s="29" t="n">
        <f aca="false">AB28=$S$2</f>
        <v>1</v>
      </c>
      <c r="AR31" s="30" t="n">
        <f aca="false">AND(AI31,AJ31,AK31)</f>
        <v>0</v>
      </c>
      <c r="AS31" s="30" t="n">
        <f aca="false">AND(AL31,AM31,AN31)</f>
        <v>0</v>
      </c>
      <c r="AT31" s="30" t="n">
        <f aca="false">AND(AO31,AP31,AQ31)</f>
        <v>0</v>
      </c>
      <c r="AU31" s="30" t="n">
        <f aca="false">OR(AR31,AS31,AT31)</f>
        <v>0</v>
      </c>
      <c r="AV31" s="31"/>
      <c r="AW31" s="31"/>
      <c r="AX31" s="31"/>
      <c r="AY31" s="31"/>
    </row>
    <row r="32" customFormat="false" ht="15.75" hidden="false" customHeight="true" outlineLevel="0" collapsed="false">
      <c r="A32" s="17" t="n">
        <v>8</v>
      </c>
      <c r="B32" s="17" t="n">
        <v>13</v>
      </c>
      <c r="C32" s="32" t="s">
        <v>90</v>
      </c>
      <c r="D32" s="32" t="s">
        <v>91</v>
      </c>
      <c r="E32" s="32" t="s">
        <v>53</v>
      </c>
      <c r="F32" s="33" t="n">
        <v>1974</v>
      </c>
      <c r="G32" s="34" t="s">
        <v>35</v>
      </c>
      <c r="H32" s="34" t="n">
        <v>71.5</v>
      </c>
      <c r="I32" s="35" t="n">
        <f aca="true">IF(H32="","",VLOOKUP(H32,WeightClasses!$A$2:$E$17,IF(LEFT(G32,1)="F",IF(YEAR(TODAY())-F32&lt;24,4,2),IF(YEAR(TODAY())-F32&lt;24,5,3)),1))</f>
        <v>72</v>
      </c>
      <c r="J32" s="36" t="s">
        <v>1</v>
      </c>
      <c r="K32" s="37" t="n">
        <v>67.5</v>
      </c>
      <c r="L32" s="36" t="s">
        <v>1</v>
      </c>
      <c r="M32" s="37" t="n">
        <v>72.5</v>
      </c>
      <c r="N32" s="36" t="s">
        <v>1</v>
      </c>
      <c r="O32" s="37" t="n">
        <v>77.5</v>
      </c>
      <c r="P32" s="38" t="n">
        <f aca="false">IF(OR(K32&lt;&gt;0,M32&lt;&gt;0,O32&lt;&gt;0),MAX(IF(J32=$S$1,K32,0),IF(L32=$S$1,M32,0),IF(N32=$S$1,O32,0)),"")</f>
        <v>77.5</v>
      </c>
      <c r="Q32" s="36" t="s">
        <v>1</v>
      </c>
      <c r="R32" s="37" t="n">
        <v>32.5</v>
      </c>
      <c r="S32" s="36" t="s">
        <v>1</v>
      </c>
      <c r="T32" s="37" t="n">
        <v>37.5</v>
      </c>
      <c r="U32" s="36" t="s">
        <v>1</v>
      </c>
      <c r="V32" s="37" t="n">
        <v>40</v>
      </c>
      <c r="W32" s="38" t="n">
        <f aca="false">IF(OR(R32&lt;&gt;0,T32&lt;&gt;0,V32&lt;&gt;0),MAX(IF(Q32=$S$1,R32,0),IF(S32=$S$1,T32,0),IF(U32=$S$1,V32,0)),"")</f>
        <v>40</v>
      </c>
      <c r="X32" s="36" t="s">
        <v>1</v>
      </c>
      <c r="Y32" s="37" t="n">
        <v>75</v>
      </c>
      <c r="Z32" s="36" t="s">
        <v>1</v>
      </c>
      <c r="AA32" s="37" t="n">
        <v>82.5</v>
      </c>
      <c r="AB32" s="36" t="s">
        <v>1</v>
      </c>
      <c r="AC32" s="37" t="n">
        <v>90</v>
      </c>
      <c r="AD32" s="38" t="n">
        <f aca="false">IF(OR(Y32&lt;&gt;0,AA32&lt;&gt;0,AC32&lt;&gt;0),MAX(IF(X32=$S$1,Y32,0),IF(Z32=$S$1,AA32,0),IF(AB32=$S$1,AC32,0)),"")</f>
        <v>90</v>
      </c>
      <c r="AE32" s="39" t="n">
        <f aca="false">IF(OR(P32&lt;&gt;"",W32&lt;&gt;"",AD32&lt;&gt;""),IF(AU32,"DSQ",IF(AND(RIGHT(G32,2)="PL"),IF(P32="",0,P32)+IF(W32="",0,W32)+IF(AD32="",0,AD32),IF(AND(RIGHT(G32,2)="BP",W32&lt;&gt;0),W32,0))),"")</f>
        <v>207.5</v>
      </c>
      <c r="AF32" s="40" t="n">
        <f aca="false">IF(AND(AE32&lt;&gt;"",ISNUMBER(AE32)),AG32*AE32,"")</f>
        <v>42.170225</v>
      </c>
      <c r="AG32" s="40" t="n">
        <f aca="false">IF(OR(H32="",H32=0),0, ROUND(100/(VLOOKUP($G32,'IPF GL Formula'!$A$4:$F$11,3,0)-VLOOKUP($G32,'IPF GL Formula'!$A$4:$F$11,4,0)*EXP(-VLOOKUP($G32,'IPF GL Formula'!$A$4:$F$11,5,0)*H32)),6))</f>
        <v>0.20323</v>
      </c>
      <c r="AH32" s="31"/>
      <c r="AI32" s="29" t="n">
        <f aca="false">J32=$S$2</f>
        <v>0</v>
      </c>
      <c r="AJ32" s="29" t="n">
        <f aca="false">L32=$S$2</f>
        <v>0</v>
      </c>
      <c r="AK32" s="29" t="n">
        <f aca="false">N32=$S$2</f>
        <v>0</v>
      </c>
      <c r="AL32" s="29" t="n">
        <f aca="false">Q32=$S$2</f>
        <v>0</v>
      </c>
      <c r="AM32" s="29" t="n">
        <f aca="false">S32=$S$2</f>
        <v>0</v>
      </c>
      <c r="AN32" s="29" t="n">
        <f aca="false">U32=$S$2</f>
        <v>0</v>
      </c>
      <c r="AO32" s="29" t="n">
        <f aca="false">X32=$S$2</f>
        <v>0</v>
      </c>
      <c r="AP32" s="29" t="n">
        <f aca="false">Z32=$S$2</f>
        <v>0</v>
      </c>
      <c r="AQ32" s="29" t="n">
        <f aca="false">AB32=$S$2</f>
        <v>0</v>
      </c>
      <c r="AR32" s="30" t="n">
        <f aca="false">AND(AI32,AJ32,AK32)</f>
        <v>0</v>
      </c>
      <c r="AS32" s="30" t="n">
        <f aca="false">AND(AL32,AM32,AN32)</f>
        <v>0</v>
      </c>
      <c r="AT32" s="30" t="n">
        <f aca="false">AND(AO32,AP32,AQ32)</f>
        <v>0</v>
      </c>
      <c r="AU32" s="30" t="n">
        <f aca="false">OR(AR32,AS32,AT32)</f>
        <v>0</v>
      </c>
      <c r="AV32" s="31"/>
      <c r="AW32" s="31"/>
      <c r="AX32" s="31"/>
      <c r="AY32" s="31"/>
    </row>
    <row r="33" customFormat="false" ht="15.75" hidden="false" customHeight="true" outlineLevel="0" collapsed="false">
      <c r="A33" s="17"/>
      <c r="B33" s="17"/>
      <c r="C33" s="17" t="s">
        <v>92</v>
      </c>
      <c r="D33" s="32"/>
      <c r="E33" s="32"/>
      <c r="F33" s="33"/>
      <c r="G33" s="34"/>
      <c r="H33" s="34"/>
      <c r="I33" s="35" t="str">
        <f aca="true">IF(H33="","",VLOOKUP(H33,WeightClasses!$A$2:$E$17,IF(LEFT(G33,1)="F",IF(YEAR(TODAY())-F33&lt;24,4,2),IF(YEAR(TODAY())-F33&lt;24,5,3)),1))</f>
        <v/>
      </c>
      <c r="J33" s="36"/>
      <c r="K33" s="37"/>
      <c r="L33" s="36"/>
      <c r="M33" s="37"/>
      <c r="N33" s="36"/>
      <c r="O33" s="37"/>
      <c r="P33" s="38" t="str">
        <f aca="false">IF(OR(K33&lt;&gt;0,M33&lt;&gt;0,O33&lt;&gt;0),MAX(IF(J33=$S$1,K33,0),IF(L33=$S$1,M33,0),IF(N33=$S$1,O33,0)),"")</f>
        <v/>
      </c>
      <c r="Q33" s="36"/>
      <c r="R33" s="37"/>
      <c r="S33" s="36"/>
      <c r="T33" s="37"/>
      <c r="U33" s="36"/>
      <c r="V33" s="37"/>
      <c r="W33" s="38" t="str">
        <f aca="false">IF(OR(R33&lt;&gt;0,T33&lt;&gt;0,V33&lt;&gt;0),MAX(IF(Q33=$S$1,R33,0),IF(S33=$S$1,T33,0),IF(U33=$S$1,V33,0)),"")</f>
        <v/>
      </c>
      <c r="X33" s="36"/>
      <c r="Y33" s="37"/>
      <c r="Z33" s="36"/>
      <c r="AA33" s="37"/>
      <c r="AB33" s="36"/>
      <c r="AC33" s="37"/>
      <c r="AD33" s="38" t="str">
        <f aca="false">IF(OR(Y33&lt;&gt;0,AA33&lt;&gt;0,AC33&lt;&gt;0),MAX(IF(X33=$S$1,Y33,0),IF(Z33=$S$1,AA33,0),IF(AB33=$S$1,AC33,0)),"")</f>
        <v/>
      </c>
      <c r="AE33" s="39" t="str">
        <f aca="false">IF(OR(P33&lt;&gt;"",W33&lt;&gt;"",AD33&lt;&gt;""),IF(AU34,"DSQ",IF(AND(RIGHT(G33,2)="PL"),IF(P33="",0,P33)+IF(W33="",0,W33)+IF(AD33="",0,AD33),IF(AND(RIGHT(G33,2)="BP",W33&lt;&gt;0),W33,0))),"")</f>
        <v/>
      </c>
      <c r="AF33" s="40" t="str">
        <f aca="false">IF(AND(AE33&lt;&gt;"",ISNUMBER(AE33)),AG33*AE33,"")</f>
        <v/>
      </c>
      <c r="AG33" s="40" t="n">
        <f aca="false">IF(OR(H33="",H33=0),0, ROUND(100/(VLOOKUP($G33,'IPF GL Formula'!$A$4:$F$11,3,0)-VLOOKUP($G33,'IPF GL Formula'!$A$4:$F$11,4,0)*EXP(-VLOOKUP($G33,'IPF GL Formula'!$A$4:$F$11,5,0)*H33)),6))</f>
        <v>0</v>
      </c>
      <c r="AH33" s="31"/>
      <c r="AI33" s="29" t="n">
        <f aca="false">J26=$S$2</f>
        <v>0</v>
      </c>
      <c r="AJ33" s="29" t="n">
        <f aca="false">L26=$S$2</f>
        <v>0</v>
      </c>
      <c r="AK33" s="29" t="n">
        <f aca="false">N26=$S$2</f>
        <v>1</v>
      </c>
      <c r="AL33" s="29" t="n">
        <f aca="false">Q26=$S$2</f>
        <v>0</v>
      </c>
      <c r="AM33" s="29" t="n">
        <f aca="false">S26=$S$2</f>
        <v>1</v>
      </c>
      <c r="AN33" s="29" t="n">
        <f aca="false">U26=$S$2</f>
        <v>0</v>
      </c>
      <c r="AO33" s="29" t="n">
        <f aca="false">X26=$S$2</f>
        <v>0</v>
      </c>
      <c r="AP33" s="29" t="n">
        <f aca="false">Z26=$S$2</f>
        <v>0</v>
      </c>
      <c r="AQ33" s="29" t="n">
        <f aca="false">AB26=$S$2</f>
        <v>0</v>
      </c>
      <c r="AR33" s="30" t="n">
        <f aca="false">AND(AI33,AJ33,AK33)</f>
        <v>0</v>
      </c>
      <c r="AS33" s="30" t="n">
        <f aca="false">AND(AL33,AM33,AN33)</f>
        <v>0</v>
      </c>
      <c r="AT33" s="30" t="n">
        <f aca="false">AND(AO33,AP33,AQ33)</f>
        <v>0</v>
      </c>
      <c r="AU33" s="30" t="n">
        <f aca="false">OR(AR33,AS33,AT33)</f>
        <v>0</v>
      </c>
      <c r="AV33" s="31"/>
      <c r="AW33" s="31"/>
      <c r="AX33" s="31"/>
      <c r="AY33" s="31"/>
    </row>
    <row r="34" customFormat="false" ht="15.75" hidden="false" customHeight="true" outlineLevel="0" collapsed="false">
      <c r="A34" s="17" t="n">
        <v>1</v>
      </c>
      <c r="B34" s="17" t="n">
        <v>11</v>
      </c>
      <c r="C34" s="32" t="s">
        <v>93</v>
      </c>
      <c r="D34" s="32" t="s">
        <v>94</v>
      </c>
      <c r="E34" s="32" t="s">
        <v>81</v>
      </c>
      <c r="F34" s="33" t="n">
        <v>1995</v>
      </c>
      <c r="G34" s="34" t="s">
        <v>35</v>
      </c>
      <c r="H34" s="34" t="n">
        <v>73.45</v>
      </c>
      <c r="I34" s="35" t="n">
        <f aca="true">IF(H34="","",VLOOKUP(H34,WeightClasses!$A$2:$E$17,IF(LEFT(G34,1)="F",IF(YEAR(TODAY())-F34&lt;24,4,2),IF(YEAR(TODAY())-F34&lt;24,5,3)),1))</f>
        <v>84</v>
      </c>
      <c r="J34" s="36" t="s">
        <v>1</v>
      </c>
      <c r="K34" s="37" t="n">
        <v>155</v>
      </c>
      <c r="L34" s="36" t="s">
        <v>1</v>
      </c>
      <c r="M34" s="37" t="n">
        <v>167.5</v>
      </c>
      <c r="N34" s="36" t="s">
        <v>1</v>
      </c>
      <c r="O34" s="37" t="n">
        <v>172.5</v>
      </c>
      <c r="P34" s="38" t="n">
        <f aca="false">IF(OR(K34&lt;&gt;0,M34&lt;&gt;0,O34&lt;&gt;0),MAX(IF(J34=$S$1,K34,0),IF(L34=$S$1,M34,0),IF(N34=$S$1,O34,0)),"")</f>
        <v>172.5</v>
      </c>
      <c r="Q34" s="36" t="s">
        <v>1</v>
      </c>
      <c r="R34" s="37" t="n">
        <v>92.5</v>
      </c>
      <c r="S34" s="36" t="s">
        <v>1</v>
      </c>
      <c r="T34" s="37" t="n">
        <v>100</v>
      </c>
      <c r="U34" s="36" t="s">
        <v>4</v>
      </c>
      <c r="V34" s="37" t="n">
        <v>102.5</v>
      </c>
      <c r="W34" s="38" t="n">
        <f aca="false">IF(OR(R34&lt;&gt;0,T34&lt;&gt;0,V34&lt;&gt;0),MAX(IF(Q34=$S$1,R34,0),IF(S34=$S$1,T34,0),IF(U34=$S$1,V34,0)),"")</f>
        <v>100</v>
      </c>
      <c r="X34" s="36" t="s">
        <v>1</v>
      </c>
      <c r="Y34" s="37" t="n">
        <v>165</v>
      </c>
      <c r="Z34" s="36" t="s">
        <v>1</v>
      </c>
      <c r="AA34" s="37" t="n">
        <v>180</v>
      </c>
      <c r="AB34" s="36" t="s">
        <v>1</v>
      </c>
      <c r="AC34" s="37" t="n">
        <v>185.5</v>
      </c>
      <c r="AD34" s="38" t="n">
        <f aca="false">IF(OR(Y34&lt;&gt;0,AA34&lt;&gt;0,AC34&lt;&gt;0),MAX(IF(X34=$S$1,Y34,0),IF(Z34=$S$1,AA34,0),IF(AB34=$S$1,AC34,0)),"")</f>
        <v>185.5</v>
      </c>
      <c r="AE34" s="39" t="n">
        <f aca="false">IF(OR(P34&lt;&gt;"",W34&lt;&gt;"",AD34&lt;&gt;""),IF(AU38,"DSQ",IF(AND(RIGHT(G34,2)="PL"),IF(P34="",0,P34)+IF(W34="",0,W34)+IF(AD34="",0,AD34),IF(AND(RIGHT(G34,2)="BP",W34&lt;&gt;0),W34,0))),"")</f>
        <v>458</v>
      </c>
      <c r="AF34" s="40" t="n">
        <f aca="false">IF(AND(AE34&lt;&gt;"",ISNUMBER(AE34)),AG34*AE34,"")</f>
        <v>91.8061</v>
      </c>
      <c r="AG34" s="40" t="n">
        <f aca="false">IF(OR(H34="",H34=0),0, ROUND(100/(VLOOKUP($G34,'IPF GL Formula'!$A$4:$F$11,3,0)-VLOOKUP($G34,'IPF GL Formula'!$A$4:$F$11,4,0)*EXP(-VLOOKUP($G34,'IPF GL Formula'!$A$4:$F$11,5,0)*H34)),6))</f>
        <v>0.20045</v>
      </c>
      <c r="AI34" s="29" t="n">
        <f aca="false">J33=$S$2</f>
        <v>0</v>
      </c>
      <c r="AJ34" s="29" t="n">
        <f aca="false">L33=$S$2</f>
        <v>0</v>
      </c>
      <c r="AK34" s="29" t="n">
        <f aca="false">N33=$S$2</f>
        <v>0</v>
      </c>
      <c r="AL34" s="29" t="n">
        <f aca="false">Q33=$S$2</f>
        <v>0</v>
      </c>
      <c r="AM34" s="29" t="n">
        <f aca="false">S33=$S$2</f>
        <v>0</v>
      </c>
      <c r="AN34" s="29" t="n">
        <f aca="false">U33=$S$2</f>
        <v>0</v>
      </c>
      <c r="AO34" s="29" t="n">
        <f aca="false">X33=$S$2</f>
        <v>0</v>
      </c>
      <c r="AP34" s="29" t="n">
        <f aca="false">Z33=$S$2</f>
        <v>0</v>
      </c>
      <c r="AQ34" s="29" t="n">
        <f aca="false">AB33=$S$2</f>
        <v>0</v>
      </c>
      <c r="AR34" s="30" t="n">
        <f aca="false">AND(AI34,AJ34,AK34)</f>
        <v>0</v>
      </c>
      <c r="AS34" s="30" t="n">
        <f aca="false">AND(AL34,AM34,AN34)</f>
        <v>0</v>
      </c>
      <c r="AT34" s="30" t="n">
        <f aca="false">AND(AO34,AP34,AQ34)</f>
        <v>0</v>
      </c>
      <c r="AU34" s="30" t="n">
        <f aca="false">OR(AR34,AS34,AT34)</f>
        <v>0</v>
      </c>
      <c r="AV34" s="31"/>
      <c r="AW34" s="31"/>
      <c r="AX34" s="31"/>
      <c r="AY34" s="31"/>
    </row>
    <row r="35" customFormat="false" ht="15.75" hidden="false" customHeight="true" outlineLevel="0" collapsed="false">
      <c r="A35" s="17" t="n">
        <v>2</v>
      </c>
      <c r="B35" s="17" t="n">
        <v>10</v>
      </c>
      <c r="C35" s="32" t="s">
        <v>95</v>
      </c>
      <c r="D35" s="32" t="s">
        <v>96</v>
      </c>
      <c r="E35" s="32" t="s">
        <v>34</v>
      </c>
      <c r="F35" s="33" t="n">
        <v>1987</v>
      </c>
      <c r="G35" s="34" t="s">
        <v>35</v>
      </c>
      <c r="H35" s="34" t="n">
        <v>80.55</v>
      </c>
      <c r="I35" s="35" t="n">
        <f aca="true">IF(H35="","",VLOOKUP(H35,WeightClasses!$A$2:$E$17,IF(LEFT(G35,1)="F",IF(YEAR(TODAY())-F35&lt;24,4,2),IF(YEAR(TODAY())-F35&lt;24,5,3)),1))</f>
        <v>84</v>
      </c>
      <c r="J35" s="36" t="s">
        <v>1</v>
      </c>
      <c r="K35" s="37" t="n">
        <v>130</v>
      </c>
      <c r="L35" s="36" t="s">
        <v>1</v>
      </c>
      <c r="M35" s="37" t="n">
        <v>132.5</v>
      </c>
      <c r="N35" s="36" t="s">
        <v>4</v>
      </c>
      <c r="O35" s="37" t="n">
        <v>137.5</v>
      </c>
      <c r="P35" s="38" t="n">
        <f aca="false">IF(OR(K35&lt;&gt;0,M35&lt;&gt;0,O35&lt;&gt;0),MAX(IF(J35=$S$1,K35,0),IF(L35=$S$1,M35,0),IF(N35=$S$1,O35,0)),"")</f>
        <v>132.5</v>
      </c>
      <c r="Q35" s="36" t="s">
        <v>4</v>
      </c>
      <c r="R35" s="37" t="n">
        <v>67.5</v>
      </c>
      <c r="S35" s="36" t="s">
        <v>1</v>
      </c>
      <c r="T35" s="37" t="n">
        <v>70</v>
      </c>
      <c r="U35" s="36" t="s">
        <v>1</v>
      </c>
      <c r="V35" s="37" t="n">
        <v>75</v>
      </c>
      <c r="W35" s="38" t="n">
        <f aca="false">IF(OR(R35&lt;&gt;0,T35&lt;&gt;0,V35&lt;&gt;0),MAX(IF(Q35=$S$1,R35,0),IF(S35=$S$1,T35,0),IF(U35=$S$1,V35,0)),"")</f>
        <v>75</v>
      </c>
      <c r="X35" s="36" t="s">
        <v>1</v>
      </c>
      <c r="Y35" s="37" t="n">
        <v>150</v>
      </c>
      <c r="Z35" s="36" t="s">
        <v>1</v>
      </c>
      <c r="AA35" s="37" t="n">
        <v>160</v>
      </c>
      <c r="AB35" s="36" t="s">
        <v>4</v>
      </c>
      <c r="AC35" s="37" t="n">
        <v>165</v>
      </c>
      <c r="AD35" s="38" t="n">
        <f aca="false">IF(OR(Y35&lt;&gt;0,AA35&lt;&gt;0,AC35&lt;&gt;0),MAX(IF(X35=$S$1,Y35,0),IF(Z35=$S$1,AA35,0),IF(AB35=$S$1,AC35,0)),"")</f>
        <v>160</v>
      </c>
      <c r="AE35" s="39" t="n">
        <f aca="false">IF(OR(P35&lt;&gt;"",W35&lt;&gt;"",AD35&lt;&gt;""),IF(AU35,"DSQ",IF(AND(RIGHT(G35,2)="PL"),IF(P35="",0,P35)+IF(W35="",0,W35)+IF(AD35="",0,AD35),IF(AND(RIGHT(G35,2)="BP",W35&lt;&gt;0),W35,0))),"")</f>
        <v>367.5</v>
      </c>
      <c r="AF35" s="40" t="n">
        <f aca="false">IF(AND(AE35&lt;&gt;"",ISNUMBER(AE35)),AG35*AE35,"")</f>
        <v>70.5963825</v>
      </c>
      <c r="AG35" s="40" t="n">
        <f aca="false">IF(OR(H35="",H35=0),0, ROUND(100/(VLOOKUP($G35,'IPF GL Formula'!$A$4:$F$11,3,0)-VLOOKUP($G35,'IPF GL Formula'!$A$4:$F$11,4,0)*EXP(-VLOOKUP($G35,'IPF GL Formula'!$A$4:$F$11,5,0)*H35)),6))</f>
        <v>0.192099</v>
      </c>
      <c r="AH35" s="31"/>
      <c r="AI35" s="29" t="n">
        <f aca="false">J35=$S$2</f>
        <v>0</v>
      </c>
      <c r="AJ35" s="29" t="n">
        <f aca="false">L35=$S$2</f>
        <v>0</v>
      </c>
      <c r="AK35" s="29" t="n">
        <f aca="false">N35=$S$2</f>
        <v>1</v>
      </c>
      <c r="AL35" s="29" t="n">
        <f aca="false">Q35=$S$2</f>
        <v>1</v>
      </c>
      <c r="AM35" s="29" t="n">
        <f aca="false">S35=$S$2</f>
        <v>0</v>
      </c>
      <c r="AN35" s="29" t="n">
        <f aca="false">U35=$S$2</f>
        <v>0</v>
      </c>
      <c r="AO35" s="29" t="n">
        <f aca="false">X35=$S$2</f>
        <v>0</v>
      </c>
      <c r="AP35" s="29" t="n">
        <f aca="false">Z35=$S$2</f>
        <v>0</v>
      </c>
      <c r="AQ35" s="29" t="n">
        <f aca="false">AB35=$S$2</f>
        <v>1</v>
      </c>
      <c r="AR35" s="30" t="n">
        <f aca="false">AND(AI35,AJ35,AK35)</f>
        <v>0</v>
      </c>
      <c r="AS35" s="30" t="n">
        <f aca="false">AND(AL35,AM35,AN35)</f>
        <v>0</v>
      </c>
      <c r="AT35" s="30" t="n">
        <f aca="false">AND(AO35,AP35,AQ35)</f>
        <v>0</v>
      </c>
      <c r="AU35" s="30" t="n">
        <f aca="false">OR(AR35,AS35,AT35)</f>
        <v>0</v>
      </c>
      <c r="AV35" s="31"/>
      <c r="AW35" s="31"/>
      <c r="AX35" s="31"/>
      <c r="AY35" s="31"/>
    </row>
    <row r="36" customFormat="false" ht="15.75" hidden="false" customHeight="true" outlineLevel="0" collapsed="false">
      <c r="A36" s="17" t="n">
        <v>3</v>
      </c>
      <c r="B36" s="17" t="n">
        <v>8</v>
      </c>
      <c r="C36" s="32" t="s">
        <v>97</v>
      </c>
      <c r="D36" s="32" t="s">
        <v>98</v>
      </c>
      <c r="E36" s="32" t="s">
        <v>38</v>
      </c>
      <c r="F36" s="33" t="n">
        <v>1972</v>
      </c>
      <c r="G36" s="34" t="s">
        <v>35</v>
      </c>
      <c r="H36" s="34" t="n">
        <v>81.95</v>
      </c>
      <c r="I36" s="35" t="n">
        <f aca="true">IF(H36="","",VLOOKUP(H36,WeightClasses!$A$2:$E$17,IF(LEFT(G36,1)="F",IF(YEAR(TODAY())-F36&lt;24,4,2),IF(YEAR(TODAY())-F36&lt;24,5,3)),1))</f>
        <v>84</v>
      </c>
      <c r="J36" s="36" t="s">
        <v>1</v>
      </c>
      <c r="K36" s="37" t="n">
        <v>95</v>
      </c>
      <c r="L36" s="36" t="s">
        <v>1</v>
      </c>
      <c r="M36" s="37" t="n">
        <v>100</v>
      </c>
      <c r="N36" s="36" t="s">
        <v>4</v>
      </c>
      <c r="O36" s="37" t="n">
        <v>102.5</v>
      </c>
      <c r="P36" s="38" t="n">
        <f aca="false">IF(OR(K36&lt;&gt;0,M36&lt;&gt;0,O36&lt;&gt;0),MAX(IF(J36=$S$1,K36,0),IF(L36=$S$1,M36,0),IF(N36=$S$1,O36,0)),"")</f>
        <v>100</v>
      </c>
      <c r="Q36" s="36" t="s">
        <v>1</v>
      </c>
      <c r="R36" s="37" t="n">
        <v>52.5</v>
      </c>
      <c r="S36" s="36" t="s">
        <v>4</v>
      </c>
      <c r="T36" s="37" t="n">
        <v>57.5</v>
      </c>
      <c r="U36" s="36" t="s">
        <v>4</v>
      </c>
      <c r="V36" s="37" t="n">
        <v>57.5</v>
      </c>
      <c r="W36" s="38" t="n">
        <f aca="false">IF(OR(R36&lt;&gt;0,T36&lt;&gt;0,V36&lt;&gt;0),MAX(IF(Q36=$S$1,R36,0),IF(S36=$S$1,T36,0),IF(U36=$S$1,V36,0)),"")</f>
        <v>52.5</v>
      </c>
      <c r="X36" s="36" t="s">
        <v>1</v>
      </c>
      <c r="Y36" s="37" t="n">
        <v>110</v>
      </c>
      <c r="Z36" s="36" t="s">
        <v>1</v>
      </c>
      <c r="AA36" s="37" t="n">
        <v>120</v>
      </c>
      <c r="AB36" s="36" t="s">
        <v>1</v>
      </c>
      <c r="AC36" s="37" t="n">
        <v>125</v>
      </c>
      <c r="AD36" s="38" t="n">
        <f aca="false">IF(OR(Y36&lt;&gt;0,AA36&lt;&gt;0,AC36&lt;&gt;0),MAX(IF(X36=$S$1,Y36,0),IF(Z36=$S$1,AA36,0),IF(AB36=$S$1,AC36,0)),"")</f>
        <v>125</v>
      </c>
      <c r="AE36" s="39" t="n">
        <f aca="false">IF(OR(P36&lt;&gt;"",W36&lt;&gt;"",AD36&lt;&gt;""),IF(AU37,"DSQ",IF(AND(RIGHT(G36,2)="PL"),IF(P36="",0,P36)+IF(W36="",0,W36)+IF(AD36="",0,AD36),IF(AND(RIGHT(G36,2)="BP",W36&lt;&gt;0),W36,0))),"")</f>
        <v>277.5</v>
      </c>
      <c r="AF36" s="40" t="n">
        <f aca="false">IF(AND(AE36&lt;&gt;"",ISNUMBER(AE36)),AG36*AE36,"")</f>
        <v>52.9261875</v>
      </c>
      <c r="AG36" s="40" t="n">
        <f aca="false">IF(OR(H36="",H36=0),0, ROUND(100/(VLOOKUP($G36,'IPF GL Formula'!$A$4:$F$11,3,0)-VLOOKUP($G36,'IPF GL Formula'!$A$4:$F$11,4,0)*EXP(-VLOOKUP($G36,'IPF GL Formula'!$A$4:$F$11,5,0)*H36)),6))</f>
        <v>0.190725</v>
      </c>
      <c r="AH36" s="31"/>
      <c r="AI36" s="29" t="n">
        <f aca="false">J37=$S$2</f>
        <v>0</v>
      </c>
      <c r="AJ36" s="29" t="n">
        <f aca="false">L37=$S$2</f>
        <v>0</v>
      </c>
      <c r="AK36" s="29" t="n">
        <f aca="false">N37=$S$2</f>
        <v>1</v>
      </c>
      <c r="AL36" s="29" t="n">
        <f aca="false">Q37=$S$2</f>
        <v>1</v>
      </c>
      <c r="AM36" s="29" t="n">
        <f aca="false">S37=$S$2</f>
        <v>1</v>
      </c>
      <c r="AN36" s="29" t="n">
        <f aca="false">U37=$S$2</f>
        <v>1</v>
      </c>
      <c r="AO36" s="29" t="n">
        <f aca="false">X37=$S$2</f>
        <v>0</v>
      </c>
      <c r="AP36" s="29" t="n">
        <f aca="false">Z37=$S$2</f>
        <v>0</v>
      </c>
      <c r="AQ36" s="29" t="n">
        <f aca="false">AB37=$S$2</f>
        <v>1</v>
      </c>
      <c r="AR36" s="30" t="n">
        <f aca="false">AND(AI36,AJ36,AK36)</f>
        <v>0</v>
      </c>
      <c r="AS36" s="30" t="n">
        <f aca="false">AND(AL36,AM36,AN36)</f>
        <v>1</v>
      </c>
      <c r="AT36" s="30" t="n">
        <f aca="false">AND(AO36,AP36,AQ36)</f>
        <v>0</v>
      </c>
      <c r="AU36" s="30" t="n">
        <f aca="false">OR(AR36,AS36,AT36)</f>
        <v>1</v>
      </c>
      <c r="AV36" s="31"/>
      <c r="AW36" s="31"/>
      <c r="AX36" s="31"/>
      <c r="AY36" s="31"/>
    </row>
    <row r="37" customFormat="false" ht="15.75" hidden="false" customHeight="true" outlineLevel="0" collapsed="false">
      <c r="A37" s="17" t="n">
        <v>4</v>
      </c>
      <c r="B37" s="17" t="n">
        <v>4</v>
      </c>
      <c r="C37" s="32" t="s">
        <v>99</v>
      </c>
      <c r="D37" s="32" t="s">
        <v>100</v>
      </c>
      <c r="E37" s="32" t="s">
        <v>34</v>
      </c>
      <c r="F37" s="33" t="n">
        <v>1987</v>
      </c>
      <c r="G37" s="34" t="s">
        <v>35</v>
      </c>
      <c r="H37" s="34" t="n">
        <v>83.75</v>
      </c>
      <c r="I37" s="35" t="n">
        <f aca="true">IF(H37="","",VLOOKUP(H37,WeightClasses!$A$2:$E$17,IF(LEFT(G37,1)="F",IF(YEAR(TODAY())-F37&lt;24,4,2),IF(YEAR(TODAY())-F37&lt;24,5,3)),1))</f>
        <v>84</v>
      </c>
      <c r="J37" s="36" t="s">
        <v>1</v>
      </c>
      <c r="K37" s="37" t="n">
        <v>122.5</v>
      </c>
      <c r="L37" s="36" t="s">
        <v>1</v>
      </c>
      <c r="M37" s="37" t="n">
        <v>132.5</v>
      </c>
      <c r="N37" s="36" t="s">
        <v>4</v>
      </c>
      <c r="O37" s="37" t="n">
        <v>137.5</v>
      </c>
      <c r="P37" s="38" t="n">
        <f aca="false">IF(OR(K37&lt;&gt;0,M37&lt;&gt;0,O37&lt;&gt;0),MAX(IF(J37=$S$1,K37,0),IF(L37=$S$1,M37,0),IF(N37=$S$1,O37,0)),"")</f>
        <v>132.5</v>
      </c>
      <c r="Q37" s="36" t="s">
        <v>4</v>
      </c>
      <c r="R37" s="37" t="n">
        <v>70</v>
      </c>
      <c r="S37" s="36" t="s">
        <v>4</v>
      </c>
      <c r="T37" s="37" t="n">
        <v>72.5</v>
      </c>
      <c r="U37" s="36" t="s">
        <v>4</v>
      </c>
      <c r="V37" s="37" t="n">
        <v>72.5</v>
      </c>
      <c r="W37" s="38" t="n">
        <f aca="false">IF(OR(R37&lt;&gt;0,T37&lt;&gt;0,V37&lt;&gt;0),MAX(IF(Q37=$S$1,R37,0),IF(S37=$S$1,T37,0),IF(U37=$S$1,V37,0)),"")</f>
        <v>0</v>
      </c>
      <c r="X37" s="36" t="s">
        <v>1</v>
      </c>
      <c r="Y37" s="37" t="n">
        <v>125</v>
      </c>
      <c r="Z37" s="36" t="s">
        <v>1</v>
      </c>
      <c r="AA37" s="37" t="n">
        <v>140</v>
      </c>
      <c r="AB37" s="36" t="s">
        <v>4</v>
      </c>
      <c r="AC37" s="37" t="n">
        <v>145</v>
      </c>
      <c r="AD37" s="38" t="n">
        <f aca="false">IF(OR(Y37&lt;&gt;0,AA37&lt;&gt;0,AC37&lt;&gt;0),MAX(IF(X37=$S$1,Y37,0),IF(Z37=$S$1,AA37,0),IF(AB37=$S$1,AC37,0)),"")</f>
        <v>140</v>
      </c>
      <c r="AE37" s="39" t="str">
        <f aca="false">IF(OR(P37&lt;&gt;"",W37&lt;&gt;"",AD37&lt;&gt;""),IF(AU36,"DSQ",IF(AND(RIGHT(G37,2)="PL"),IF(P37="",0,P37)+IF(W37="",0,W37)+IF(AD37="",0,AD37),IF(AND(RIGHT(G37,2)="BP",W37&lt;&gt;0),W37,0))),"")</f>
        <v>DSQ</v>
      </c>
      <c r="AF37" s="40" t="str">
        <f aca="false">IF(AND(AE37&lt;&gt;"",ISNUMBER(AE37)),AG37*AE37,"")</f>
        <v/>
      </c>
      <c r="AG37" s="40" t="n">
        <f aca="false">IF(OR(H37="",H37=0),0, ROUND(100/(VLOOKUP($G37,'IPF GL Formula'!$A$4:$F$11,3,0)-VLOOKUP($G37,'IPF GL Formula'!$A$4:$F$11,4,0)*EXP(-VLOOKUP($G37,'IPF GL Formula'!$A$4:$F$11,5,0)*H37)),6))</f>
        <v>0.189069</v>
      </c>
      <c r="AH37" s="31"/>
      <c r="AI37" s="29" t="n">
        <f aca="false">J36=$S$2</f>
        <v>0</v>
      </c>
      <c r="AJ37" s="29" t="n">
        <f aca="false">L36=$S$2</f>
        <v>0</v>
      </c>
      <c r="AK37" s="29" t="n">
        <f aca="false">N36=$S$2</f>
        <v>1</v>
      </c>
      <c r="AL37" s="29" t="n">
        <f aca="false">Q36=$S$2</f>
        <v>0</v>
      </c>
      <c r="AM37" s="29" t="n">
        <f aca="false">S36=$S$2</f>
        <v>1</v>
      </c>
      <c r="AN37" s="29" t="n">
        <f aca="false">U36=$S$2</f>
        <v>1</v>
      </c>
      <c r="AO37" s="29" t="n">
        <f aca="false">X36=$S$2</f>
        <v>0</v>
      </c>
      <c r="AP37" s="29" t="n">
        <f aca="false">Z36=$S$2</f>
        <v>0</v>
      </c>
      <c r="AQ37" s="29" t="n">
        <f aca="false">AB36=$S$2</f>
        <v>0</v>
      </c>
      <c r="AR37" s="30" t="n">
        <f aca="false">AND(AI37,AJ37,AK37)</f>
        <v>0</v>
      </c>
      <c r="AS37" s="30" t="n">
        <f aca="false">AND(AL37,AM37,AN37)</f>
        <v>0</v>
      </c>
      <c r="AT37" s="30" t="n">
        <f aca="false">AND(AO37,AP37,AQ37)</f>
        <v>0</v>
      </c>
      <c r="AU37" s="30" t="n">
        <f aca="false">OR(AR37,AS37,AT37)</f>
        <v>0</v>
      </c>
      <c r="AV37" s="31"/>
      <c r="AW37" s="31"/>
      <c r="AX37" s="31"/>
      <c r="AY37" s="31"/>
    </row>
    <row r="38" customFormat="false" ht="15.75" hidden="false" customHeight="true" outlineLevel="0" collapsed="false">
      <c r="A38" s="17"/>
      <c r="B38" s="17"/>
      <c r="C38" s="17" t="s">
        <v>101</v>
      </c>
      <c r="D38" s="32"/>
      <c r="E38" s="32"/>
      <c r="F38" s="33"/>
      <c r="G38" s="34"/>
      <c r="H38" s="34"/>
      <c r="I38" s="35" t="str">
        <f aca="true">IF(H38="","",VLOOKUP(H38,WeightClasses!$A$2:$E$17,IF(LEFT(G38,1)="F",IF(YEAR(TODAY())-F38&lt;24,4,2),IF(YEAR(TODAY())-F38&lt;24,5,3)),1))</f>
        <v/>
      </c>
      <c r="J38" s="36"/>
      <c r="K38" s="37"/>
      <c r="L38" s="36"/>
      <c r="M38" s="37"/>
      <c r="N38" s="36"/>
      <c r="O38" s="37"/>
      <c r="P38" s="38" t="str">
        <f aca="false">IF(OR(K38&lt;&gt;0,M38&lt;&gt;0,O38&lt;&gt;0),MAX(IF(J38=$S$1,K38,0),IF(L38=$S$1,M38,0),IF(N38=$S$1,O38,0)),"")</f>
        <v/>
      </c>
      <c r="Q38" s="36"/>
      <c r="R38" s="37"/>
      <c r="S38" s="36"/>
      <c r="T38" s="37"/>
      <c r="U38" s="36"/>
      <c r="V38" s="37"/>
      <c r="W38" s="38" t="str">
        <f aca="false">IF(OR(R38&lt;&gt;0,T38&lt;&gt;0,V38&lt;&gt;0),MAX(IF(Q38=$S$1,R38,0),IF(S38=$S$1,T38,0),IF(U38=$S$1,V38,0)),"")</f>
        <v/>
      </c>
      <c r="X38" s="36"/>
      <c r="Y38" s="37"/>
      <c r="Z38" s="36"/>
      <c r="AA38" s="37"/>
      <c r="AB38" s="36"/>
      <c r="AC38" s="37"/>
      <c r="AD38" s="38" t="str">
        <f aca="false">IF(OR(Y38&lt;&gt;0,AA38&lt;&gt;0,AC38&lt;&gt;0),MAX(IF(X38=$S$1,Y38,0),IF(Z38=$S$1,AA38,0),IF(AB38=$S$1,AC38,0)),"")</f>
        <v/>
      </c>
      <c r="AE38" s="39" t="str">
        <f aca="false">IF(OR(P38&lt;&gt;"",W38&lt;&gt;"",AD38&lt;&gt;""),IF(AU39,"DSQ",IF(AND(RIGHT(G38,2)="PL"),IF(P38="",0,P38)+IF(W38="",0,W38)+IF(AD38="",0,AD38),IF(AND(RIGHT(G38,2)="BP",W38&lt;&gt;0),W38,0))),"")</f>
        <v/>
      </c>
      <c r="AF38" s="40" t="str">
        <f aca="false">IF(AND(AE38&lt;&gt;"",ISNUMBER(AE38)),AG38*AE38,"")</f>
        <v/>
      </c>
      <c r="AG38" s="40" t="n">
        <f aca="false">IF(OR(H38="",H38=0),0, ROUND(100/(VLOOKUP($G38,'IPF GL Formula'!$A$4:$F$11,3,0)-VLOOKUP($G38,'IPF GL Formula'!$A$4:$F$11,4,0)*EXP(-VLOOKUP($G38,'IPF GL Formula'!$A$4:$F$11,5,0)*H38)),6))</f>
        <v>0</v>
      </c>
      <c r="AH38" s="31"/>
      <c r="AI38" s="29" t="n">
        <f aca="false">J34=$S$2</f>
        <v>0</v>
      </c>
      <c r="AJ38" s="29" t="n">
        <f aca="false">L34=$S$2</f>
        <v>0</v>
      </c>
      <c r="AK38" s="29" t="n">
        <f aca="false">N34=$S$2</f>
        <v>0</v>
      </c>
      <c r="AL38" s="29" t="n">
        <f aca="false">Q34=$S$2</f>
        <v>0</v>
      </c>
      <c r="AM38" s="29" t="n">
        <f aca="false">S34=$S$2</f>
        <v>0</v>
      </c>
      <c r="AN38" s="29" t="n">
        <f aca="false">U34=$S$2</f>
        <v>1</v>
      </c>
      <c r="AO38" s="29" t="n">
        <f aca="false">X34=$S$2</f>
        <v>0</v>
      </c>
      <c r="AP38" s="29" t="n">
        <f aca="false">Z34=$S$2</f>
        <v>0</v>
      </c>
      <c r="AQ38" s="29" t="n">
        <f aca="false">AB34=$S$2</f>
        <v>0</v>
      </c>
      <c r="AR38" s="30" t="n">
        <f aca="false">AND(AI38,AJ38,AK38)</f>
        <v>0</v>
      </c>
      <c r="AS38" s="30" t="n">
        <f aca="false">AND(AL38,AM38,AN38)</f>
        <v>0</v>
      </c>
      <c r="AT38" s="30" t="n">
        <f aca="false">AND(AO38,AP38,AQ38)</f>
        <v>0</v>
      </c>
      <c r="AU38" s="30" t="n">
        <f aca="false">OR(AR38,AS38,AT38)</f>
        <v>0</v>
      </c>
      <c r="AV38" s="31"/>
      <c r="AW38" s="31"/>
      <c r="AX38" s="31"/>
      <c r="AY38" s="31"/>
    </row>
    <row r="39" customFormat="false" ht="15.75" hidden="false" customHeight="true" outlineLevel="0" collapsed="false">
      <c r="A39" s="17" t="n">
        <v>1</v>
      </c>
      <c r="B39" s="17" t="n">
        <v>1</v>
      </c>
      <c r="C39" s="32" t="s">
        <v>90</v>
      </c>
      <c r="D39" s="32" t="s">
        <v>102</v>
      </c>
      <c r="E39" s="32" t="s">
        <v>53</v>
      </c>
      <c r="F39" s="33" t="n">
        <v>2001</v>
      </c>
      <c r="G39" s="34" t="s">
        <v>35</v>
      </c>
      <c r="H39" s="34" t="n">
        <v>122.55</v>
      </c>
      <c r="I39" s="35" t="str">
        <f aca="true">IF(H39="","",VLOOKUP(H39,WeightClasses!$A$2:$E$17,IF(LEFT(G39,1)="F",IF(YEAR(TODAY())-F39&lt;24,4,2),IF(YEAR(TODAY())-F39&lt;24,5,3)),1))</f>
        <v>84+</v>
      </c>
      <c r="J39" s="36" t="s">
        <v>1</v>
      </c>
      <c r="K39" s="37" t="n">
        <v>140</v>
      </c>
      <c r="L39" s="36" t="s">
        <v>1</v>
      </c>
      <c r="M39" s="37" t="n">
        <v>150.5</v>
      </c>
      <c r="N39" s="36" t="s">
        <v>4</v>
      </c>
      <c r="O39" s="41" t="s">
        <v>88</v>
      </c>
      <c r="P39" s="38" t="n">
        <f aca="false">IF(OR(K39&lt;&gt;0,M39&lt;&gt;0,O39&lt;&gt;0),MAX(IF(J39=$S$1,K39,0),IF(L39=$S$1,M39,0),IF(N39=$S$1,O39,0)),"")</f>
        <v>150.5</v>
      </c>
      <c r="Q39" s="36" t="s">
        <v>1</v>
      </c>
      <c r="R39" s="37" t="n">
        <v>65</v>
      </c>
      <c r="S39" s="36" t="s">
        <v>1</v>
      </c>
      <c r="T39" s="37" t="n">
        <v>72.5</v>
      </c>
      <c r="U39" s="36" t="s">
        <v>1</v>
      </c>
      <c r="V39" s="37" t="n">
        <v>77.5</v>
      </c>
      <c r="W39" s="38" t="n">
        <f aca="false">IF(OR(R39&lt;&gt;0,T39&lt;&gt;0,V39&lt;&gt;0),MAX(IF(Q39=$S$1,R39,0),IF(S39=$S$1,T39,0),IF(U39=$S$1,V39,0)),"")</f>
        <v>77.5</v>
      </c>
      <c r="X39" s="36" t="s">
        <v>1</v>
      </c>
      <c r="Y39" s="37" t="n">
        <v>120</v>
      </c>
      <c r="Z39" s="36" t="s">
        <v>1</v>
      </c>
      <c r="AA39" s="37" t="n">
        <v>130</v>
      </c>
      <c r="AB39" s="36" t="s">
        <v>4</v>
      </c>
      <c r="AC39" s="37" t="n">
        <v>140</v>
      </c>
      <c r="AD39" s="38" t="n">
        <f aca="false">IF(OR(Y39&lt;&gt;0,AA39&lt;&gt;0,AC39&lt;&gt;0),MAX(IF(X39=$S$1,Y39,0),IF(Z39=$S$1,AA39,0),IF(AB39=$S$1,AC39,0)),"")</f>
        <v>130</v>
      </c>
      <c r="AE39" s="39" t="n">
        <f aca="false">IF(OR(P39&lt;&gt;"",W39&lt;&gt;"",AD39&lt;&gt;""),IF(AU40,"DSQ",IF(AND(RIGHT(G39,2)="PL"),IF(P39="",0,P39)+IF(W39="",0,W39)+IF(AD39="",0,AD39),IF(AND(RIGHT(G39,2)="BP",W39&lt;&gt;0),W39,0))),"")</f>
        <v>358</v>
      </c>
      <c r="AF39" s="40" t="n">
        <f aca="false">IF(AND(AE39&lt;&gt;"",ISNUMBER(AE39)),AG39*AE39,"")</f>
        <v>61.157498</v>
      </c>
      <c r="AG39" s="40" t="n">
        <f aca="false">IF(OR(H39="",H39=0),0, ROUND(100/(VLOOKUP($G39,'IPF GL Formula'!$A$4:$F$11,3,0)-VLOOKUP($G39,'IPF GL Formula'!$A$4:$F$11,4,0)*EXP(-VLOOKUP($G39,'IPF GL Formula'!$A$4:$F$11,5,0)*H39)),6))</f>
        <v>0.170831</v>
      </c>
      <c r="AH39" s="31"/>
      <c r="AI39" s="29" t="n">
        <f aca="false">J38=$S$2</f>
        <v>0</v>
      </c>
      <c r="AJ39" s="29" t="n">
        <f aca="false">L38=$S$2</f>
        <v>0</v>
      </c>
      <c r="AK39" s="29" t="n">
        <f aca="false">N38=$S$2</f>
        <v>0</v>
      </c>
      <c r="AL39" s="29" t="n">
        <f aca="false">Q38=$S$2</f>
        <v>0</v>
      </c>
      <c r="AM39" s="29" t="n">
        <f aca="false">S38=$S$2</f>
        <v>0</v>
      </c>
      <c r="AN39" s="29" t="n">
        <f aca="false">U38=$S$2</f>
        <v>0</v>
      </c>
      <c r="AO39" s="29" t="n">
        <f aca="false">X38=$S$2</f>
        <v>0</v>
      </c>
      <c r="AP39" s="29" t="n">
        <f aca="false">Z38=$S$2</f>
        <v>0</v>
      </c>
      <c r="AQ39" s="29" t="n">
        <f aca="false">AB38=$S$2</f>
        <v>0</v>
      </c>
      <c r="AR39" s="30" t="n">
        <f aca="false">AND(AI39,AJ39,AK39)</f>
        <v>0</v>
      </c>
      <c r="AS39" s="30" t="n">
        <f aca="false">AND(AL39,AM39,AN39)</f>
        <v>0</v>
      </c>
      <c r="AT39" s="30" t="n">
        <f aca="false">AND(AO39,AP39,AQ39)</f>
        <v>0</v>
      </c>
      <c r="AU39" s="30" t="n">
        <f aca="false">OR(AR39,AS39,AT39)</f>
        <v>0</v>
      </c>
      <c r="AV39" s="31"/>
      <c r="AW39" s="31"/>
      <c r="AX39" s="31"/>
      <c r="AY39" s="31"/>
    </row>
    <row r="40" customFormat="false" ht="15.75" hidden="false" customHeight="true" outlineLevel="0" collapsed="false">
      <c r="A40" s="17"/>
      <c r="B40" s="17"/>
      <c r="C40" s="17"/>
      <c r="D40" s="32"/>
      <c r="E40" s="32"/>
      <c r="F40" s="33"/>
      <c r="G40" s="34"/>
      <c r="H40" s="34"/>
      <c r="I40" s="35" t="str">
        <f aca="true">IF(H40="","",VLOOKUP(H40,WeightClasses!$A$2:$E$17,IF(LEFT(G40,1)="F",IF(YEAR(TODAY())-F40&lt;24,4,2),IF(YEAR(TODAY())-F40&lt;24,5,3)),1))</f>
        <v/>
      </c>
      <c r="J40" s="36"/>
      <c r="K40" s="37"/>
      <c r="L40" s="36"/>
      <c r="M40" s="37"/>
      <c r="N40" s="36"/>
      <c r="O40" s="37"/>
      <c r="P40" s="38" t="str">
        <f aca="false">IF(OR(K40&lt;&gt;0,M40&lt;&gt;0,O40&lt;&gt;0),MAX(IF(J40=$S$1,K40,0),IF(L40=$S$1,M40,0),IF(N40=$S$1,O40,0)),"")</f>
        <v/>
      </c>
      <c r="Q40" s="36"/>
      <c r="R40" s="37"/>
      <c r="S40" s="36"/>
      <c r="T40" s="37"/>
      <c r="U40" s="36"/>
      <c r="V40" s="37"/>
      <c r="W40" s="38" t="str">
        <f aca="false">IF(OR(R40&lt;&gt;0,T40&lt;&gt;0,V40&lt;&gt;0),MAX(IF(Q40=$S$1,R40,0),IF(S40=$S$1,T40,0),IF(U40=$S$1,V40,0)),"")</f>
        <v/>
      </c>
      <c r="X40" s="36"/>
      <c r="Y40" s="37"/>
      <c r="Z40" s="36"/>
      <c r="AA40" s="37"/>
      <c r="AB40" s="36"/>
      <c r="AC40" s="37"/>
      <c r="AD40" s="38" t="str">
        <f aca="false">IF(OR(Y40&lt;&gt;0,AA40&lt;&gt;0,AC40&lt;&gt;0),MAX(IF(X40=$S$1,Y40,0),IF(Z40=$S$1,AA40,0),IF(AB40=$S$1,AC40,0)),"")</f>
        <v/>
      </c>
      <c r="AE40" s="39" t="str">
        <f aca="false">IF(OR(P40&lt;&gt;"",W40&lt;&gt;"",AD40&lt;&gt;""),IF(N41,"DSQ",IF(AND(RIGHT(G40,2)="PL"),IF(P40="",0,P40)+IF(W40="",0,W40)+IF(AD40="",0,AD40),IF(AND(RIGHT(G40,2)="BP",W40&lt;&gt;0),W40,0))),"")</f>
        <v/>
      </c>
      <c r="AF40" s="40" t="str">
        <f aca="false">IF(AND(AE40&lt;&gt;"",ISNUMBER(AE40)),AG40*AE40,"")</f>
        <v/>
      </c>
      <c r="AG40" s="40" t="n">
        <f aca="false">IF(OR(H40="",H40=0),0, ROUND(100/(VLOOKUP($G40,'IPF GL Formula'!$A$4:$F$11,3,0)-VLOOKUP($G40,'IPF GL Formula'!$A$4:$F$11,4,0)*EXP(-VLOOKUP($G40,'IPF GL Formula'!$A$4:$F$11,5,0)*H40)),6))</f>
        <v>0</v>
      </c>
      <c r="AH40" s="31"/>
      <c r="AI40" s="29" t="n">
        <f aca="false">J39=$S$2</f>
        <v>0</v>
      </c>
      <c r="AJ40" s="29" t="n">
        <f aca="false">L39=$S$2</f>
        <v>0</v>
      </c>
      <c r="AK40" s="29" t="n">
        <f aca="false">N39=$S$2</f>
        <v>1</v>
      </c>
      <c r="AL40" s="29" t="n">
        <f aca="false">Q39=$S$2</f>
        <v>0</v>
      </c>
      <c r="AM40" s="29" t="n">
        <f aca="false">S39=$S$2</f>
        <v>0</v>
      </c>
      <c r="AN40" s="29" t="n">
        <f aca="false">U39=$S$2</f>
        <v>0</v>
      </c>
      <c r="AO40" s="29" t="n">
        <f aca="false">X39=$S$2</f>
        <v>0</v>
      </c>
      <c r="AP40" s="29" t="n">
        <f aca="false">Z39=$S$2</f>
        <v>0</v>
      </c>
      <c r="AQ40" s="29" t="n">
        <f aca="false">AB39=$S$2</f>
        <v>1</v>
      </c>
      <c r="AR40" s="30" t="n">
        <f aca="false">AND(AI40,AJ40,AK40)</f>
        <v>0</v>
      </c>
      <c r="AS40" s="30" t="n">
        <f aca="false">AND(AL40,AM40,AN40)</f>
        <v>0</v>
      </c>
      <c r="AT40" s="30" t="n">
        <f aca="false">AND(AO40,AP40,AQ40)</f>
        <v>0</v>
      </c>
      <c r="AU40" s="30" t="n">
        <f aca="false">OR(AR40,AS40,AT40)</f>
        <v>0</v>
      </c>
      <c r="AV40" s="31"/>
      <c r="AW40" s="31"/>
      <c r="AX40" s="31"/>
      <c r="AY40" s="31"/>
    </row>
    <row r="41" customFormat="false" ht="15.75" hidden="false" customHeight="true" outlineLevel="0" collapsed="false">
      <c r="A41" s="42"/>
      <c r="B41" s="43"/>
      <c r="C41" s="43"/>
      <c r="D41" s="43"/>
      <c r="E41" s="43"/>
      <c r="F41" s="43"/>
      <c r="G41" s="43"/>
      <c r="H41" s="43"/>
      <c r="J41" s="29" t="n">
        <f aca="false">AB40=$S$2</f>
        <v>0</v>
      </c>
      <c r="L41" s="30" t="e">
        <f aca="false">AND(E41,F41,G41)</f>
        <v>#VALUE!</v>
      </c>
      <c r="M41" s="30" t="n">
        <f aca="false">AND(H41,I42,J41)</f>
        <v>0</v>
      </c>
      <c r="N41" s="30" t="e">
        <f aca="false">OR(K42,L41,M41)</f>
        <v>#VALUE!</v>
      </c>
      <c r="O41" s="31"/>
      <c r="P41" s="31"/>
      <c r="Q41" s="31"/>
      <c r="R41" s="31"/>
    </row>
    <row r="42" customFormat="false" ht="15.75" hidden="false" customHeight="true" outlineLevel="0" collapsed="false">
      <c r="A42" s="44"/>
      <c r="B42" s="45"/>
      <c r="C42" s="17" t="s">
        <v>103</v>
      </c>
      <c r="D42" s="32"/>
      <c r="E42" s="32"/>
      <c r="F42" s="33"/>
      <c r="G42" s="34"/>
      <c r="H42" s="46"/>
      <c r="I42" s="47" t="s">
        <v>28</v>
      </c>
      <c r="J42" s="48"/>
      <c r="K42" s="49" t="s">
        <v>104</v>
      </c>
      <c r="L42" s="50"/>
      <c r="M42" s="50"/>
      <c r="N42" s="30"/>
      <c r="O42" s="31"/>
      <c r="P42" s="31"/>
      <c r="Q42" s="31"/>
      <c r="R42" s="31"/>
    </row>
    <row r="43" customFormat="false" ht="15.75" hidden="false" customHeight="true" outlineLevel="0" collapsed="false">
      <c r="A43" s="18" t="n">
        <v>1</v>
      </c>
      <c r="B43" s="17"/>
      <c r="C43" s="32" t="s">
        <v>93</v>
      </c>
      <c r="D43" s="32" t="s">
        <v>94</v>
      </c>
      <c r="E43" s="32" t="s">
        <v>81</v>
      </c>
      <c r="F43" s="33" t="n">
        <v>1995</v>
      </c>
      <c r="G43" s="34" t="s">
        <v>35</v>
      </c>
      <c r="H43" s="46" t="n">
        <v>73.45</v>
      </c>
      <c r="I43" s="17" t="n">
        <v>458</v>
      </c>
      <c r="J43" s="16"/>
      <c r="K43" s="51" t="s">
        <v>105</v>
      </c>
      <c r="L43" s="52"/>
      <c r="M43" s="52"/>
      <c r="N43" s="30"/>
      <c r="O43" s="31"/>
      <c r="P43" s="31"/>
      <c r="Q43" s="31"/>
      <c r="R43" s="31"/>
    </row>
    <row r="44" customFormat="false" ht="15.75" hidden="false" customHeight="true" outlineLevel="0" collapsed="false">
      <c r="A44" s="17" t="n">
        <v>2</v>
      </c>
      <c r="B44" s="17"/>
      <c r="C44" s="32" t="s">
        <v>42</v>
      </c>
      <c r="D44" s="32" t="s">
        <v>43</v>
      </c>
      <c r="E44" s="32" t="s">
        <v>34</v>
      </c>
      <c r="F44" s="33" t="n">
        <v>1999</v>
      </c>
      <c r="G44" s="34" t="s">
        <v>35</v>
      </c>
      <c r="H44" s="46" t="n">
        <v>55.65</v>
      </c>
      <c r="I44" s="49" t="s">
        <v>106</v>
      </c>
      <c r="J44" s="16"/>
      <c r="K44" s="51" t="s">
        <v>107</v>
      </c>
      <c r="L44" s="52"/>
      <c r="M44" s="52"/>
      <c r="N44" s="30"/>
      <c r="O44" s="31"/>
      <c r="P44" s="31"/>
      <c r="Q44" s="31"/>
      <c r="R44" s="31"/>
    </row>
    <row r="45" customFormat="false" ht="15.75" hidden="false" customHeight="true" outlineLevel="0" collapsed="false">
      <c r="A45" s="53" t="n">
        <v>3</v>
      </c>
      <c r="B45" s="53"/>
      <c r="C45" s="54" t="s">
        <v>44</v>
      </c>
      <c r="D45" s="54" t="s">
        <v>45</v>
      </c>
      <c r="E45" s="54" t="s">
        <v>34</v>
      </c>
      <c r="F45" s="55" t="n">
        <v>1995</v>
      </c>
      <c r="G45" s="56" t="s">
        <v>35</v>
      </c>
      <c r="H45" s="57" t="n">
        <v>56.05</v>
      </c>
      <c r="I45" s="49" t="s">
        <v>106</v>
      </c>
      <c r="J45" s="16"/>
      <c r="K45" s="51" t="s">
        <v>108</v>
      </c>
      <c r="L45" s="52"/>
      <c r="M45" s="52"/>
      <c r="N45" s="30"/>
      <c r="O45" s="31"/>
      <c r="P45" s="31"/>
      <c r="Q45" s="31"/>
      <c r="R45" s="31"/>
    </row>
    <row r="46" customFormat="false" ht="15.75" hidden="false" customHeight="true" outlineLevel="0" collapsed="false">
      <c r="A46" s="58"/>
      <c r="B46" s="59"/>
      <c r="C46" s="59"/>
      <c r="D46" s="59"/>
      <c r="E46" s="59"/>
      <c r="F46" s="59"/>
      <c r="G46" s="59"/>
      <c r="H46" s="59"/>
      <c r="I46" s="43"/>
      <c r="J46" s="29"/>
      <c r="K46" s="30"/>
      <c r="L46" s="30"/>
      <c r="M46" s="30"/>
      <c r="N46" s="30"/>
      <c r="O46" s="31"/>
      <c r="P46" s="31"/>
      <c r="Q46" s="31"/>
      <c r="R46" s="31"/>
    </row>
    <row r="47" customFormat="false" ht="15.75" hidden="false" customHeight="true" outlineLevel="0" collapsed="false">
      <c r="A47" s="42"/>
      <c r="B47" s="43"/>
      <c r="C47" s="43"/>
      <c r="D47" s="43"/>
      <c r="E47" s="43"/>
      <c r="F47" s="43"/>
      <c r="G47" s="43"/>
      <c r="H47" s="43"/>
      <c r="I47" s="29"/>
      <c r="J47" s="29"/>
      <c r="K47" s="30"/>
      <c r="L47" s="30"/>
      <c r="M47" s="30"/>
      <c r="N47" s="30"/>
      <c r="O47" s="31"/>
      <c r="P47" s="31"/>
      <c r="Q47" s="31"/>
      <c r="R47" s="31"/>
    </row>
    <row r="48" customFormat="false" ht="15.75" hidden="false" customHeight="true" outlineLevel="0" collapsed="false">
      <c r="A48" s="42"/>
      <c r="B48" s="43"/>
      <c r="C48" s="43"/>
      <c r="D48" s="43"/>
      <c r="E48" s="43"/>
      <c r="F48" s="43"/>
      <c r="G48" s="43"/>
      <c r="H48" s="43"/>
      <c r="I48" s="29"/>
      <c r="J48" s="29"/>
      <c r="K48" s="30"/>
      <c r="L48" s="30"/>
      <c r="M48" s="30"/>
      <c r="N48" s="30"/>
      <c r="O48" s="31"/>
      <c r="P48" s="31"/>
      <c r="Q48" s="31"/>
      <c r="R48" s="31"/>
    </row>
    <row r="49" customFormat="false" ht="15.75" hidden="false" customHeight="true" outlineLevel="0" collapsed="false">
      <c r="A49" s="42"/>
      <c r="B49" s="43"/>
      <c r="C49" s="43"/>
      <c r="D49" s="43"/>
      <c r="E49" s="43"/>
      <c r="F49" s="43"/>
      <c r="G49" s="43"/>
      <c r="H49" s="43"/>
      <c r="I49" s="29"/>
      <c r="J49" s="29"/>
      <c r="K49" s="30"/>
      <c r="L49" s="30"/>
      <c r="M49" s="30"/>
      <c r="N49" s="30"/>
      <c r="O49" s="31"/>
      <c r="P49" s="31"/>
      <c r="Q49" s="31"/>
      <c r="R49" s="31"/>
    </row>
    <row r="50" customFormat="false" ht="15.75" hidden="false" customHeight="true" outlineLevel="0" collapsed="false">
      <c r="A50" s="42"/>
      <c r="B50" s="43"/>
      <c r="C50" s="43"/>
      <c r="D50" s="43"/>
      <c r="E50" s="43"/>
      <c r="F50" s="43"/>
      <c r="G50" s="43"/>
      <c r="H50" s="43"/>
      <c r="I50" s="29"/>
      <c r="J50" s="29"/>
      <c r="K50" s="30"/>
      <c r="L50" s="30"/>
      <c r="M50" s="30"/>
      <c r="N50" s="30"/>
      <c r="O50" s="31"/>
      <c r="P50" s="31"/>
      <c r="Q50" s="31"/>
      <c r="R50" s="31"/>
    </row>
    <row r="51" customFormat="false" ht="15.75" hidden="false" customHeight="true" outlineLevel="0" collapsed="false">
      <c r="A51" s="31"/>
      <c r="B51" s="29"/>
      <c r="C51" s="29"/>
      <c r="D51" s="29"/>
      <c r="E51" s="29"/>
      <c r="F51" s="29"/>
      <c r="G51" s="29"/>
      <c r="H51" s="29"/>
      <c r="I51" s="29"/>
      <c r="J51" s="29"/>
      <c r="K51" s="30"/>
      <c r="L51" s="30"/>
      <c r="M51" s="30"/>
      <c r="N51" s="30"/>
      <c r="O51" s="31"/>
      <c r="P51" s="31"/>
      <c r="Q51" s="31"/>
      <c r="R51" s="31"/>
    </row>
    <row r="52" customFormat="false" ht="15.75" hidden="false" customHeight="true" outlineLevel="0" collapsed="false">
      <c r="A52" s="31"/>
      <c r="B52" s="29"/>
      <c r="C52" s="29"/>
      <c r="D52" s="29"/>
      <c r="E52" s="29"/>
      <c r="F52" s="29"/>
      <c r="G52" s="29"/>
      <c r="H52" s="29"/>
      <c r="I52" s="29"/>
      <c r="J52" s="29"/>
      <c r="K52" s="30"/>
      <c r="L52" s="30"/>
      <c r="M52" s="30"/>
      <c r="N52" s="30"/>
      <c r="O52" s="31"/>
      <c r="P52" s="31"/>
      <c r="Q52" s="31"/>
      <c r="R52" s="31"/>
    </row>
    <row r="53" customFormat="false" ht="15.75" hidden="false" customHeight="true" outlineLevel="0" collapsed="false">
      <c r="A53" s="31"/>
      <c r="B53" s="29"/>
      <c r="C53" s="29"/>
      <c r="D53" s="29"/>
      <c r="E53" s="29"/>
      <c r="F53" s="29"/>
      <c r="G53" s="29"/>
      <c r="H53" s="29"/>
      <c r="I53" s="29"/>
      <c r="J53" s="29"/>
      <c r="K53" s="30"/>
      <c r="L53" s="30"/>
      <c r="M53" s="30"/>
      <c r="N53" s="30"/>
      <c r="O53" s="31"/>
      <c r="P53" s="31"/>
      <c r="Q53" s="31"/>
      <c r="R53" s="31"/>
    </row>
    <row r="54" customFormat="false" ht="15.75" hidden="false" customHeight="true" outlineLevel="0" collapsed="false">
      <c r="A54" s="31"/>
      <c r="B54" s="29"/>
      <c r="C54" s="29"/>
      <c r="D54" s="29"/>
      <c r="E54" s="29"/>
      <c r="F54" s="29"/>
      <c r="G54" s="29"/>
      <c r="H54" s="29"/>
      <c r="I54" s="29"/>
      <c r="J54" s="29"/>
      <c r="K54" s="30"/>
      <c r="L54" s="30"/>
      <c r="M54" s="30"/>
      <c r="N54" s="30"/>
      <c r="O54" s="31"/>
      <c r="P54" s="31"/>
      <c r="Q54" s="31"/>
      <c r="R54" s="31"/>
    </row>
    <row r="55" customFormat="false" ht="15.75" hidden="false" customHeight="true" outlineLevel="0" collapsed="false">
      <c r="A55" s="31"/>
      <c r="B55" s="29"/>
      <c r="C55" s="29"/>
      <c r="D55" s="29"/>
      <c r="E55" s="29"/>
      <c r="F55" s="29"/>
      <c r="G55" s="29"/>
      <c r="H55" s="29"/>
      <c r="I55" s="29"/>
      <c r="J55" s="29"/>
      <c r="K55" s="30"/>
      <c r="L55" s="30"/>
      <c r="M55" s="30"/>
      <c r="N55" s="30"/>
      <c r="O55" s="31"/>
      <c r="P55" s="31"/>
      <c r="Q55" s="31"/>
      <c r="R55" s="31"/>
    </row>
    <row r="56" customFormat="false" ht="15.75" hidden="false" customHeight="true" outlineLevel="0" collapsed="false">
      <c r="A56" s="31"/>
      <c r="B56" s="29"/>
      <c r="C56" s="29"/>
      <c r="D56" s="29"/>
      <c r="E56" s="29"/>
      <c r="F56" s="29"/>
      <c r="G56" s="29"/>
      <c r="H56" s="29"/>
      <c r="I56" s="29"/>
      <c r="J56" s="29"/>
      <c r="K56" s="30"/>
      <c r="L56" s="30"/>
      <c r="M56" s="30"/>
      <c r="N56" s="30"/>
      <c r="O56" s="31"/>
      <c r="P56" s="31"/>
      <c r="Q56" s="31"/>
      <c r="R56" s="31"/>
    </row>
    <row r="57" customFormat="false" ht="15.75" hidden="false" customHeight="true" outlineLevel="0" collapsed="false">
      <c r="A57" s="31"/>
      <c r="B57" s="29"/>
      <c r="C57" s="29"/>
      <c r="D57" s="29"/>
      <c r="E57" s="29"/>
      <c r="F57" s="29"/>
      <c r="G57" s="29"/>
      <c r="H57" s="29"/>
      <c r="I57" s="29"/>
      <c r="J57" s="29"/>
      <c r="K57" s="30"/>
      <c r="L57" s="30"/>
      <c r="M57" s="30"/>
      <c r="N57" s="30"/>
      <c r="O57" s="31"/>
      <c r="P57" s="31"/>
      <c r="Q57" s="31"/>
      <c r="R57" s="31"/>
    </row>
    <row r="58" customFormat="false" ht="15.75" hidden="false" customHeight="true" outlineLevel="0" collapsed="false">
      <c r="A58" s="31"/>
      <c r="B58" s="29"/>
      <c r="C58" s="29"/>
      <c r="D58" s="29"/>
      <c r="E58" s="29"/>
      <c r="F58" s="29"/>
      <c r="G58" s="29"/>
      <c r="H58" s="29"/>
      <c r="I58" s="29"/>
      <c r="J58" s="29"/>
      <c r="K58" s="30"/>
      <c r="L58" s="30"/>
      <c r="M58" s="30"/>
      <c r="N58" s="30"/>
      <c r="O58" s="31"/>
      <c r="P58" s="31"/>
      <c r="Q58" s="31"/>
      <c r="R58" s="31"/>
    </row>
    <row r="59" customFormat="false" ht="15.75" hidden="false" customHeight="true" outlineLevel="0" collapsed="false">
      <c r="A59" s="31"/>
      <c r="B59" s="29"/>
      <c r="C59" s="29"/>
      <c r="D59" s="29"/>
      <c r="E59" s="29"/>
      <c r="F59" s="29"/>
      <c r="G59" s="29"/>
      <c r="H59" s="29"/>
      <c r="I59" s="29"/>
      <c r="J59" s="29"/>
      <c r="K59" s="30"/>
      <c r="L59" s="30"/>
      <c r="M59" s="30"/>
      <c r="N59" s="30"/>
      <c r="O59" s="31"/>
      <c r="P59" s="31"/>
      <c r="Q59" s="31"/>
      <c r="R59" s="31"/>
    </row>
    <row r="60" customFormat="false" ht="15.75" hidden="false" customHeight="true" outlineLevel="0" collapsed="false">
      <c r="A60" s="31"/>
      <c r="B60" s="29"/>
      <c r="C60" s="29"/>
      <c r="D60" s="29"/>
      <c r="E60" s="29"/>
      <c r="F60" s="29"/>
      <c r="G60" s="29"/>
      <c r="H60" s="29"/>
      <c r="I60" s="29"/>
      <c r="J60" s="29"/>
      <c r="K60" s="30"/>
      <c r="L60" s="30"/>
      <c r="M60" s="30"/>
      <c r="N60" s="30"/>
      <c r="O60" s="31"/>
      <c r="P60" s="31"/>
      <c r="Q60" s="31"/>
      <c r="R60" s="31"/>
    </row>
    <row r="61" customFormat="false" ht="15.75" hidden="false" customHeight="true" outlineLevel="0" collapsed="false">
      <c r="A61" s="31"/>
      <c r="B61" s="29"/>
      <c r="C61" s="29"/>
      <c r="D61" s="29"/>
      <c r="E61" s="29"/>
      <c r="F61" s="29"/>
      <c r="G61" s="29"/>
      <c r="H61" s="29"/>
      <c r="I61" s="29"/>
      <c r="J61" s="29"/>
      <c r="K61" s="30"/>
      <c r="L61" s="30"/>
      <c r="M61" s="30"/>
      <c r="N61" s="30"/>
      <c r="O61" s="31"/>
      <c r="P61" s="31"/>
      <c r="Q61" s="31"/>
      <c r="R61" s="31"/>
    </row>
    <row r="62" customFormat="false" ht="15.75" hidden="false" customHeight="true" outlineLevel="0" collapsed="false">
      <c r="A62" s="31"/>
      <c r="B62" s="29"/>
      <c r="C62" s="29"/>
      <c r="D62" s="29"/>
      <c r="E62" s="29"/>
      <c r="F62" s="29"/>
      <c r="G62" s="29"/>
      <c r="H62" s="29"/>
      <c r="I62" s="29"/>
      <c r="J62" s="29"/>
      <c r="K62" s="30"/>
      <c r="L62" s="30"/>
      <c r="M62" s="30"/>
      <c r="N62" s="30"/>
      <c r="O62" s="31"/>
      <c r="P62" s="31"/>
      <c r="Q62" s="31"/>
      <c r="R62" s="31"/>
    </row>
    <row r="63" customFormat="false" ht="15.75" hidden="false" customHeight="true" outlineLevel="0" collapsed="false">
      <c r="A63" s="31"/>
      <c r="B63" s="29"/>
      <c r="C63" s="29"/>
      <c r="D63" s="29"/>
      <c r="E63" s="29"/>
      <c r="F63" s="29"/>
      <c r="G63" s="29"/>
      <c r="H63" s="29"/>
      <c r="I63" s="29"/>
      <c r="J63" s="29"/>
      <c r="K63" s="30"/>
      <c r="L63" s="30"/>
      <c r="M63" s="30"/>
      <c r="N63" s="30"/>
      <c r="O63" s="31"/>
      <c r="P63" s="31"/>
      <c r="Q63" s="31"/>
      <c r="R63" s="31"/>
    </row>
    <row r="64" customFormat="false" ht="15.75" hidden="false" customHeight="true" outlineLevel="0" collapsed="false">
      <c r="A64" s="31"/>
      <c r="B64" s="29"/>
      <c r="C64" s="29"/>
      <c r="D64" s="29"/>
      <c r="E64" s="29"/>
      <c r="F64" s="29"/>
      <c r="G64" s="29"/>
      <c r="H64" s="29"/>
      <c r="I64" s="29"/>
      <c r="J64" s="29"/>
      <c r="K64" s="30"/>
      <c r="L64" s="30"/>
      <c r="M64" s="30"/>
      <c r="N64" s="30"/>
      <c r="O64" s="31"/>
      <c r="P64" s="31"/>
      <c r="Q64" s="31"/>
      <c r="R64" s="31"/>
    </row>
    <row r="65" customFormat="false" ht="15.75" hidden="false" customHeight="true" outlineLevel="0" collapsed="false">
      <c r="A65" s="31"/>
      <c r="B65" s="29"/>
      <c r="C65" s="29"/>
      <c r="D65" s="29"/>
      <c r="E65" s="29"/>
      <c r="F65" s="29"/>
      <c r="G65" s="29"/>
      <c r="H65" s="29"/>
      <c r="I65" s="29"/>
      <c r="J65" s="29"/>
      <c r="K65" s="30"/>
      <c r="L65" s="30"/>
      <c r="M65" s="30"/>
      <c r="N65" s="30"/>
      <c r="O65" s="31"/>
      <c r="P65" s="31"/>
      <c r="Q65" s="31"/>
      <c r="R65" s="31"/>
    </row>
    <row r="66" customFormat="false" ht="15.75" hidden="false" customHeight="true" outlineLevel="0" collapsed="false">
      <c r="A66" s="31"/>
      <c r="B66" s="29"/>
      <c r="C66" s="29"/>
      <c r="D66" s="29"/>
      <c r="E66" s="29"/>
      <c r="F66" s="29"/>
      <c r="G66" s="29"/>
      <c r="H66" s="29"/>
      <c r="I66" s="29"/>
      <c r="J66" s="29"/>
      <c r="K66" s="30"/>
      <c r="L66" s="30"/>
      <c r="M66" s="30"/>
      <c r="N66" s="30"/>
      <c r="O66" s="31"/>
      <c r="P66" s="31"/>
      <c r="Q66" s="31"/>
      <c r="R66" s="31"/>
    </row>
    <row r="67" customFormat="false" ht="15.75" hidden="false" customHeight="true" outlineLevel="0" collapsed="false">
      <c r="A67" s="31"/>
      <c r="B67" s="29"/>
      <c r="C67" s="29"/>
      <c r="D67" s="29"/>
      <c r="E67" s="29"/>
      <c r="F67" s="29"/>
      <c r="G67" s="29"/>
      <c r="H67" s="29"/>
      <c r="I67" s="29"/>
      <c r="J67" s="29"/>
      <c r="K67" s="30"/>
      <c r="L67" s="30"/>
      <c r="M67" s="30"/>
      <c r="N67" s="30"/>
      <c r="O67" s="31"/>
      <c r="P67" s="31"/>
      <c r="Q67" s="31"/>
      <c r="R67" s="31"/>
    </row>
    <row r="68" customFormat="false" ht="15.75" hidden="false" customHeight="true" outlineLevel="0" collapsed="false">
      <c r="A68" s="31"/>
      <c r="B68" s="29"/>
      <c r="C68" s="29"/>
      <c r="D68" s="29"/>
      <c r="E68" s="29"/>
      <c r="F68" s="29"/>
      <c r="G68" s="29"/>
      <c r="H68" s="29"/>
      <c r="I68" s="29"/>
      <c r="J68" s="29"/>
      <c r="K68" s="30"/>
      <c r="L68" s="30"/>
      <c r="M68" s="30"/>
      <c r="N68" s="30"/>
      <c r="O68" s="31"/>
      <c r="P68" s="31"/>
      <c r="Q68" s="31"/>
      <c r="R68" s="31"/>
    </row>
    <row r="69" customFormat="false" ht="15.75" hidden="false" customHeight="true" outlineLevel="0" collapsed="false">
      <c r="A69" s="31"/>
      <c r="B69" s="29"/>
      <c r="C69" s="29"/>
      <c r="D69" s="29"/>
      <c r="E69" s="29"/>
      <c r="F69" s="29"/>
      <c r="G69" s="29"/>
      <c r="H69" s="29"/>
      <c r="I69" s="29"/>
      <c r="J69" s="29"/>
      <c r="K69" s="30"/>
      <c r="L69" s="30"/>
      <c r="M69" s="30"/>
      <c r="N69" s="30"/>
      <c r="O69" s="31"/>
      <c r="P69" s="31"/>
      <c r="Q69" s="31"/>
      <c r="R69" s="31"/>
    </row>
    <row r="70" customFormat="false" ht="15.75" hidden="false" customHeight="true" outlineLevel="0" collapsed="false">
      <c r="A70" s="31"/>
      <c r="B70" s="29"/>
      <c r="C70" s="29"/>
      <c r="D70" s="29"/>
      <c r="E70" s="29"/>
      <c r="F70" s="29"/>
      <c r="G70" s="29"/>
      <c r="H70" s="29"/>
      <c r="I70" s="29"/>
      <c r="J70" s="29"/>
      <c r="K70" s="30"/>
      <c r="L70" s="30"/>
      <c r="M70" s="30"/>
      <c r="N70" s="30"/>
      <c r="O70" s="31"/>
      <c r="P70" s="31"/>
      <c r="Q70" s="31"/>
      <c r="R70" s="31"/>
    </row>
    <row r="71" customFormat="false" ht="15.75" hidden="false" customHeight="true" outlineLevel="0" collapsed="false">
      <c r="A71" s="31"/>
      <c r="B71" s="29"/>
      <c r="C71" s="29"/>
      <c r="D71" s="29"/>
      <c r="E71" s="29"/>
      <c r="F71" s="29"/>
      <c r="G71" s="29"/>
      <c r="H71" s="29"/>
      <c r="I71" s="29"/>
      <c r="J71" s="29"/>
      <c r="K71" s="30"/>
      <c r="L71" s="30"/>
      <c r="M71" s="30"/>
      <c r="N71" s="30"/>
      <c r="O71" s="31"/>
      <c r="P71" s="31"/>
      <c r="Q71" s="31"/>
      <c r="R71" s="31"/>
    </row>
    <row r="72" customFormat="false" ht="15.75" hidden="false" customHeight="true" outlineLevel="0" collapsed="false">
      <c r="A72" s="31"/>
      <c r="B72" s="29"/>
      <c r="C72" s="29"/>
      <c r="D72" s="29"/>
      <c r="E72" s="29"/>
      <c r="F72" s="29"/>
      <c r="G72" s="29"/>
      <c r="H72" s="29"/>
      <c r="I72" s="29"/>
      <c r="J72" s="29"/>
      <c r="K72" s="30"/>
      <c r="L72" s="30"/>
      <c r="M72" s="30"/>
      <c r="N72" s="30"/>
      <c r="O72" s="31"/>
      <c r="P72" s="31"/>
      <c r="Q72" s="31"/>
      <c r="R72" s="31"/>
    </row>
    <row r="73" customFormat="false" ht="15.75" hidden="false" customHeight="true" outlineLevel="0" collapsed="false">
      <c r="A73" s="31"/>
      <c r="B73" s="29"/>
      <c r="C73" s="29"/>
      <c r="D73" s="29"/>
      <c r="E73" s="29"/>
      <c r="F73" s="29"/>
      <c r="G73" s="29"/>
      <c r="H73" s="29"/>
      <c r="I73" s="29"/>
      <c r="J73" s="29"/>
      <c r="K73" s="30"/>
      <c r="L73" s="30"/>
      <c r="M73" s="30"/>
      <c r="N73" s="30"/>
      <c r="O73" s="31"/>
      <c r="P73" s="31"/>
      <c r="Q73" s="31"/>
      <c r="R73" s="31"/>
    </row>
    <row r="74" customFormat="false" ht="15.75" hidden="false" customHeight="true" outlineLevel="0" collapsed="false">
      <c r="A74" s="31"/>
      <c r="B74" s="29"/>
      <c r="C74" s="29"/>
      <c r="D74" s="29"/>
      <c r="E74" s="29"/>
      <c r="F74" s="29"/>
      <c r="G74" s="29"/>
      <c r="H74" s="29"/>
      <c r="I74" s="29"/>
      <c r="J74" s="29"/>
      <c r="K74" s="30"/>
      <c r="L74" s="30"/>
      <c r="M74" s="30"/>
      <c r="N74" s="30"/>
      <c r="O74" s="31"/>
      <c r="P74" s="31"/>
      <c r="Q74" s="31"/>
      <c r="R74" s="31"/>
    </row>
    <row r="75" customFormat="false" ht="15.75" hidden="false" customHeight="true" outlineLevel="0" collapsed="false">
      <c r="A75" s="31"/>
      <c r="B75" s="29"/>
      <c r="C75" s="29"/>
      <c r="D75" s="29"/>
      <c r="E75" s="29"/>
      <c r="F75" s="29"/>
      <c r="G75" s="29"/>
      <c r="H75" s="29"/>
      <c r="I75" s="29"/>
      <c r="J75" s="29"/>
      <c r="K75" s="30"/>
      <c r="L75" s="30"/>
      <c r="M75" s="30"/>
      <c r="N75" s="30"/>
      <c r="O75" s="31"/>
      <c r="P75" s="31"/>
      <c r="Q75" s="31"/>
      <c r="R75" s="31"/>
    </row>
    <row r="76" customFormat="false" ht="15.75" hidden="false" customHeight="true" outlineLevel="0" collapsed="false">
      <c r="A76" s="31"/>
      <c r="B76" s="29"/>
      <c r="C76" s="29"/>
      <c r="D76" s="29"/>
      <c r="E76" s="29"/>
      <c r="F76" s="29"/>
      <c r="G76" s="29"/>
      <c r="H76" s="29"/>
      <c r="I76" s="29"/>
      <c r="J76" s="29"/>
      <c r="K76" s="30"/>
      <c r="L76" s="30"/>
      <c r="M76" s="30"/>
      <c r="N76" s="30"/>
      <c r="O76" s="31"/>
      <c r="P76" s="31"/>
      <c r="Q76" s="31"/>
      <c r="R76" s="31"/>
    </row>
    <row r="77" customFormat="false" ht="15.75" hidden="false" customHeight="true" outlineLevel="0" collapsed="false">
      <c r="A77" s="31"/>
      <c r="B77" s="29"/>
      <c r="C77" s="29"/>
      <c r="D77" s="29"/>
      <c r="E77" s="29"/>
      <c r="F77" s="29"/>
      <c r="G77" s="29"/>
      <c r="H77" s="29"/>
      <c r="I77" s="29"/>
      <c r="J77" s="29"/>
      <c r="K77" s="30"/>
      <c r="L77" s="30"/>
      <c r="M77" s="30"/>
      <c r="N77" s="30"/>
      <c r="O77" s="31"/>
      <c r="P77" s="31"/>
      <c r="Q77" s="31"/>
      <c r="R77" s="31"/>
    </row>
    <row r="78" customFormat="false" ht="15.75" hidden="false" customHeight="true" outlineLevel="0" collapsed="false">
      <c r="A78" s="31"/>
      <c r="B78" s="29"/>
      <c r="C78" s="29"/>
      <c r="D78" s="29"/>
      <c r="E78" s="29"/>
      <c r="F78" s="29"/>
      <c r="G78" s="29"/>
      <c r="H78" s="29"/>
      <c r="I78" s="29"/>
      <c r="J78" s="29"/>
      <c r="K78" s="30"/>
      <c r="L78" s="30"/>
      <c r="M78" s="30"/>
      <c r="N78" s="30"/>
      <c r="O78" s="31"/>
      <c r="P78" s="31"/>
      <c r="Q78" s="31"/>
      <c r="R78" s="31"/>
    </row>
    <row r="79" customFormat="false" ht="15.75" hidden="false" customHeight="true" outlineLevel="0" collapsed="false">
      <c r="A79" s="31"/>
      <c r="B79" s="29"/>
      <c r="C79" s="29"/>
      <c r="D79" s="29"/>
      <c r="E79" s="29"/>
      <c r="F79" s="29"/>
      <c r="G79" s="29"/>
      <c r="H79" s="29"/>
      <c r="I79" s="29"/>
      <c r="J79" s="29"/>
      <c r="K79" s="30"/>
      <c r="L79" s="30"/>
      <c r="M79" s="30"/>
      <c r="N79" s="30"/>
      <c r="O79" s="31"/>
      <c r="P79" s="31"/>
      <c r="Q79" s="31"/>
      <c r="R79" s="31"/>
    </row>
    <row r="80" customFormat="false" ht="15.75" hidden="false" customHeight="true" outlineLevel="0" collapsed="false">
      <c r="A80" s="31"/>
      <c r="B80" s="29"/>
      <c r="C80" s="29"/>
      <c r="D80" s="29"/>
      <c r="E80" s="29"/>
      <c r="F80" s="29"/>
      <c r="G80" s="29"/>
      <c r="H80" s="29"/>
      <c r="I80" s="29"/>
      <c r="J80" s="29"/>
      <c r="K80" s="30"/>
      <c r="L80" s="30"/>
      <c r="M80" s="30"/>
      <c r="N80" s="30"/>
      <c r="O80" s="31"/>
      <c r="P80" s="31"/>
      <c r="Q80" s="31"/>
      <c r="R80" s="31"/>
    </row>
    <row r="81" customFormat="false" ht="15.75" hidden="false" customHeight="true" outlineLevel="0" collapsed="false">
      <c r="A81" s="31"/>
      <c r="B81" s="29"/>
      <c r="C81" s="29"/>
      <c r="D81" s="29"/>
      <c r="E81" s="29"/>
      <c r="F81" s="29"/>
      <c r="G81" s="29"/>
      <c r="H81" s="29"/>
      <c r="I81" s="29"/>
      <c r="J81" s="29"/>
      <c r="K81" s="30"/>
      <c r="L81" s="30"/>
      <c r="M81" s="30"/>
      <c r="N81" s="30"/>
      <c r="O81" s="31"/>
      <c r="P81" s="31"/>
      <c r="Q81" s="31"/>
      <c r="R81" s="31"/>
    </row>
    <row r="82" customFormat="false" ht="15.75" hidden="false" customHeight="true" outlineLevel="0" collapsed="false">
      <c r="A82" s="31"/>
      <c r="B82" s="29"/>
      <c r="C82" s="29"/>
      <c r="D82" s="29"/>
      <c r="E82" s="29"/>
      <c r="F82" s="29"/>
      <c r="G82" s="29"/>
      <c r="H82" s="29"/>
      <c r="I82" s="29"/>
      <c r="J82" s="29"/>
      <c r="K82" s="30"/>
      <c r="L82" s="30"/>
      <c r="M82" s="30"/>
      <c r="N82" s="30"/>
      <c r="O82" s="31"/>
      <c r="P82" s="31"/>
      <c r="Q82" s="31"/>
      <c r="R82" s="31"/>
    </row>
    <row r="83" customFormat="false" ht="15.75" hidden="false" customHeight="true" outlineLevel="0" collapsed="false">
      <c r="A83" s="31"/>
      <c r="B83" s="29"/>
      <c r="C83" s="29"/>
      <c r="D83" s="29"/>
      <c r="E83" s="29"/>
      <c r="F83" s="29"/>
      <c r="G83" s="29"/>
      <c r="H83" s="29"/>
      <c r="I83" s="29"/>
      <c r="J83" s="29"/>
      <c r="K83" s="30"/>
      <c r="L83" s="30"/>
      <c r="M83" s="30"/>
      <c r="N83" s="30"/>
      <c r="O83" s="31"/>
      <c r="P83" s="31"/>
      <c r="Q83" s="31"/>
      <c r="R83" s="31"/>
    </row>
    <row r="84" customFormat="false" ht="15.75" hidden="false" customHeight="true" outlineLevel="0" collapsed="false">
      <c r="A84" s="31"/>
      <c r="B84" s="29"/>
      <c r="C84" s="29"/>
      <c r="D84" s="29"/>
      <c r="E84" s="29"/>
      <c r="F84" s="29"/>
      <c r="G84" s="29"/>
      <c r="H84" s="29"/>
      <c r="I84" s="29"/>
      <c r="J84" s="29"/>
      <c r="K84" s="30"/>
      <c r="L84" s="30"/>
      <c r="M84" s="30"/>
      <c r="N84" s="30"/>
      <c r="O84" s="31"/>
      <c r="P84" s="31"/>
      <c r="Q84" s="31"/>
      <c r="R84" s="31"/>
    </row>
    <row r="85" customFormat="false" ht="15.75" hidden="false" customHeight="true" outlineLevel="0" collapsed="false">
      <c r="A85" s="31"/>
      <c r="B85" s="29"/>
      <c r="C85" s="29"/>
      <c r="D85" s="29"/>
      <c r="E85" s="29"/>
      <c r="F85" s="29"/>
      <c r="G85" s="29"/>
      <c r="H85" s="29"/>
      <c r="I85" s="29"/>
      <c r="J85" s="29"/>
      <c r="K85" s="30"/>
      <c r="L85" s="30"/>
      <c r="M85" s="30"/>
      <c r="N85" s="30"/>
      <c r="O85" s="31"/>
      <c r="P85" s="31"/>
      <c r="Q85" s="31"/>
      <c r="R85" s="31"/>
    </row>
    <row r="86" customFormat="false" ht="15.75" hidden="false" customHeight="true" outlineLevel="0" collapsed="false">
      <c r="A86" s="31"/>
      <c r="B86" s="29"/>
      <c r="C86" s="29"/>
      <c r="D86" s="29"/>
      <c r="E86" s="29"/>
      <c r="F86" s="29"/>
      <c r="G86" s="29"/>
      <c r="H86" s="29"/>
      <c r="I86" s="29"/>
      <c r="J86" s="29"/>
      <c r="K86" s="30"/>
      <c r="L86" s="30"/>
      <c r="M86" s="30"/>
      <c r="N86" s="30"/>
      <c r="O86" s="31"/>
      <c r="P86" s="31"/>
      <c r="Q86" s="31"/>
      <c r="R86" s="31"/>
    </row>
    <row r="87" customFormat="false" ht="15.75" hidden="false" customHeight="true" outlineLevel="0" collapsed="false">
      <c r="A87" s="31"/>
      <c r="B87" s="29"/>
      <c r="C87" s="29"/>
      <c r="D87" s="29"/>
      <c r="E87" s="29"/>
      <c r="F87" s="29"/>
      <c r="G87" s="29"/>
      <c r="H87" s="29"/>
      <c r="I87" s="29"/>
      <c r="J87" s="29"/>
      <c r="K87" s="30"/>
      <c r="L87" s="30"/>
      <c r="M87" s="30"/>
      <c r="N87" s="30"/>
      <c r="O87" s="31"/>
      <c r="P87" s="31"/>
      <c r="Q87" s="31"/>
      <c r="R87" s="31"/>
    </row>
    <row r="88" customFormat="false" ht="15.75" hidden="false" customHeight="true" outlineLevel="0" collapsed="false">
      <c r="A88" s="31"/>
      <c r="B88" s="29"/>
      <c r="C88" s="29"/>
      <c r="D88" s="29"/>
      <c r="E88" s="29"/>
      <c r="F88" s="29"/>
      <c r="G88" s="29"/>
      <c r="H88" s="29"/>
      <c r="I88" s="29"/>
      <c r="J88" s="29"/>
      <c r="K88" s="30"/>
      <c r="L88" s="30"/>
      <c r="M88" s="30"/>
      <c r="N88" s="30"/>
      <c r="O88" s="31"/>
      <c r="P88" s="31"/>
      <c r="Q88" s="31"/>
      <c r="R88" s="31"/>
    </row>
    <row r="89" customFormat="false" ht="15.75" hidden="false" customHeight="true" outlineLevel="0" collapsed="false">
      <c r="A89" s="31"/>
      <c r="B89" s="29"/>
      <c r="C89" s="29"/>
      <c r="D89" s="29"/>
      <c r="E89" s="29"/>
      <c r="F89" s="29"/>
      <c r="G89" s="29"/>
      <c r="H89" s="29"/>
      <c r="I89" s="29"/>
      <c r="J89" s="29"/>
      <c r="K89" s="30"/>
      <c r="L89" s="30"/>
      <c r="M89" s="30"/>
      <c r="N89" s="30"/>
      <c r="O89" s="31"/>
      <c r="P89" s="31"/>
      <c r="Q89" s="31"/>
      <c r="R89" s="31"/>
    </row>
    <row r="90" customFormat="false" ht="15.75" hidden="false" customHeight="true" outlineLevel="0" collapsed="false">
      <c r="A90" s="31"/>
      <c r="B90" s="29"/>
      <c r="C90" s="29"/>
      <c r="D90" s="29"/>
      <c r="E90" s="29"/>
      <c r="F90" s="29"/>
      <c r="G90" s="29"/>
      <c r="H90" s="29"/>
      <c r="I90" s="29"/>
      <c r="J90" s="29"/>
      <c r="K90" s="30"/>
      <c r="L90" s="30"/>
      <c r="M90" s="30"/>
      <c r="N90" s="30"/>
      <c r="O90" s="31"/>
      <c r="P90" s="31"/>
      <c r="Q90" s="31"/>
      <c r="R90" s="31"/>
    </row>
    <row r="91" customFormat="false" ht="15.75" hidden="false" customHeight="true" outlineLevel="0" collapsed="false">
      <c r="A91" s="31"/>
      <c r="B91" s="29"/>
      <c r="C91" s="29"/>
      <c r="D91" s="29"/>
      <c r="E91" s="29"/>
      <c r="F91" s="29"/>
      <c r="G91" s="29"/>
      <c r="H91" s="29"/>
      <c r="I91" s="29"/>
      <c r="J91" s="29"/>
      <c r="K91" s="30"/>
      <c r="L91" s="30"/>
      <c r="M91" s="30"/>
      <c r="N91" s="30"/>
      <c r="O91" s="31"/>
      <c r="P91" s="31"/>
      <c r="Q91" s="31"/>
      <c r="R91" s="31"/>
    </row>
    <row r="92" customFormat="false" ht="15.75" hidden="false" customHeight="true" outlineLevel="0" collapsed="false">
      <c r="A92" s="31"/>
      <c r="B92" s="29"/>
      <c r="C92" s="29"/>
      <c r="D92" s="29"/>
      <c r="E92" s="29"/>
      <c r="F92" s="29"/>
      <c r="G92" s="29"/>
      <c r="H92" s="29"/>
      <c r="I92" s="29"/>
      <c r="J92" s="29"/>
      <c r="K92" s="30"/>
      <c r="L92" s="30"/>
      <c r="M92" s="30"/>
      <c r="N92" s="30"/>
      <c r="O92" s="31"/>
      <c r="P92" s="31"/>
      <c r="Q92" s="31"/>
      <c r="R92" s="31"/>
    </row>
    <row r="93" customFormat="false" ht="15.75" hidden="false" customHeight="true" outlineLevel="0" collapsed="false">
      <c r="A93" s="31"/>
      <c r="B93" s="29"/>
      <c r="C93" s="29"/>
      <c r="D93" s="29"/>
      <c r="E93" s="29"/>
      <c r="F93" s="29"/>
      <c r="G93" s="29"/>
      <c r="H93" s="29"/>
      <c r="I93" s="29"/>
      <c r="J93" s="29"/>
      <c r="K93" s="30"/>
      <c r="L93" s="30"/>
      <c r="M93" s="30"/>
      <c r="N93" s="30"/>
      <c r="O93" s="31"/>
      <c r="P93" s="31"/>
      <c r="Q93" s="31"/>
      <c r="R93" s="31"/>
    </row>
    <row r="94" customFormat="false" ht="15.75" hidden="false" customHeight="true" outlineLevel="0" collapsed="false">
      <c r="A94" s="31"/>
      <c r="B94" s="29"/>
      <c r="C94" s="29"/>
      <c r="D94" s="29"/>
      <c r="E94" s="29"/>
      <c r="F94" s="29"/>
      <c r="G94" s="29"/>
      <c r="H94" s="29"/>
      <c r="I94" s="29"/>
      <c r="J94" s="29"/>
      <c r="K94" s="30"/>
      <c r="L94" s="30"/>
      <c r="M94" s="30"/>
      <c r="N94" s="30"/>
      <c r="O94" s="31"/>
      <c r="P94" s="31"/>
      <c r="Q94" s="31"/>
      <c r="R94" s="31"/>
    </row>
    <row r="95" customFormat="false" ht="15.75" hidden="false" customHeight="true" outlineLevel="0" collapsed="false">
      <c r="A95" s="31"/>
      <c r="B95" s="29"/>
      <c r="C95" s="29"/>
      <c r="D95" s="29"/>
      <c r="E95" s="29"/>
      <c r="F95" s="29"/>
      <c r="G95" s="29"/>
      <c r="H95" s="29"/>
      <c r="I95" s="29"/>
      <c r="J95" s="29"/>
      <c r="K95" s="30"/>
      <c r="L95" s="30"/>
      <c r="M95" s="30"/>
      <c r="N95" s="30"/>
      <c r="O95" s="31"/>
      <c r="P95" s="31"/>
      <c r="Q95" s="31"/>
      <c r="R95" s="31"/>
    </row>
    <row r="96" customFormat="false" ht="15.75" hidden="false" customHeight="true" outlineLevel="0" collapsed="false">
      <c r="A96" s="31"/>
      <c r="B96" s="29"/>
      <c r="C96" s="29"/>
      <c r="D96" s="29"/>
      <c r="E96" s="29"/>
      <c r="F96" s="29"/>
      <c r="G96" s="29"/>
      <c r="H96" s="29"/>
      <c r="I96" s="29"/>
      <c r="J96" s="29"/>
      <c r="K96" s="30"/>
      <c r="L96" s="30"/>
      <c r="M96" s="30"/>
      <c r="N96" s="30"/>
      <c r="O96" s="31"/>
      <c r="P96" s="31"/>
      <c r="Q96" s="31"/>
      <c r="R96" s="31"/>
    </row>
    <row r="97" customFormat="false" ht="15.75" hidden="false" customHeight="true" outlineLevel="0" collapsed="false">
      <c r="A97" s="31"/>
      <c r="B97" s="29"/>
      <c r="C97" s="29"/>
      <c r="D97" s="29"/>
      <c r="E97" s="29"/>
      <c r="F97" s="29"/>
      <c r="G97" s="29"/>
      <c r="H97" s="29"/>
      <c r="I97" s="29"/>
      <c r="J97" s="29"/>
      <c r="K97" s="30"/>
      <c r="L97" s="30"/>
      <c r="M97" s="30"/>
      <c r="N97" s="30"/>
      <c r="O97" s="31"/>
      <c r="P97" s="31"/>
      <c r="Q97" s="31"/>
      <c r="R97" s="31"/>
    </row>
    <row r="98" customFormat="false" ht="15.75" hidden="false" customHeight="true" outlineLevel="0" collapsed="false">
      <c r="A98" s="31"/>
      <c r="B98" s="29"/>
      <c r="C98" s="29"/>
      <c r="D98" s="29"/>
      <c r="E98" s="29"/>
      <c r="F98" s="29"/>
      <c r="G98" s="29"/>
      <c r="H98" s="29"/>
      <c r="I98" s="29"/>
      <c r="J98" s="29"/>
      <c r="K98" s="30"/>
      <c r="L98" s="30"/>
      <c r="M98" s="30"/>
      <c r="N98" s="30"/>
      <c r="O98" s="31"/>
      <c r="P98" s="31"/>
      <c r="Q98" s="31"/>
      <c r="R98" s="31"/>
    </row>
    <row r="99" customFormat="false" ht="15.75" hidden="false" customHeight="true" outlineLevel="0" collapsed="false">
      <c r="A99" s="31"/>
      <c r="B99" s="29"/>
      <c r="C99" s="29"/>
      <c r="D99" s="29"/>
      <c r="E99" s="29"/>
      <c r="F99" s="29"/>
      <c r="G99" s="29"/>
      <c r="H99" s="29"/>
      <c r="I99" s="29"/>
      <c r="J99" s="29"/>
      <c r="K99" s="30"/>
      <c r="L99" s="30"/>
      <c r="M99" s="30"/>
      <c r="N99" s="30"/>
      <c r="O99" s="31"/>
      <c r="P99" s="31"/>
      <c r="Q99" s="31"/>
      <c r="R99" s="31"/>
    </row>
    <row r="100" customFormat="false" ht="15.75" hidden="false" customHeight="true" outlineLevel="0" collapsed="false">
      <c r="A100" s="31"/>
      <c r="B100" s="29"/>
      <c r="C100" s="29"/>
      <c r="D100" s="29"/>
      <c r="E100" s="29"/>
      <c r="F100" s="29"/>
      <c r="G100" s="29"/>
      <c r="H100" s="29"/>
      <c r="I100" s="29"/>
      <c r="J100" s="29"/>
      <c r="K100" s="30"/>
      <c r="L100" s="30"/>
      <c r="M100" s="30"/>
      <c r="N100" s="30"/>
      <c r="O100" s="31"/>
      <c r="P100" s="31"/>
      <c r="Q100" s="31"/>
      <c r="R100" s="31"/>
    </row>
    <row r="101" customFormat="false" ht="15.75" hidden="false" customHeight="true" outlineLevel="0" collapsed="false">
      <c r="A101" s="31"/>
      <c r="B101" s="29"/>
      <c r="C101" s="29"/>
      <c r="D101" s="29"/>
      <c r="E101" s="29"/>
      <c r="F101" s="29"/>
      <c r="G101" s="29"/>
      <c r="H101" s="29"/>
      <c r="I101" s="29"/>
      <c r="J101" s="29"/>
      <c r="K101" s="30"/>
      <c r="L101" s="30"/>
      <c r="M101" s="30"/>
      <c r="N101" s="30"/>
      <c r="O101" s="31"/>
      <c r="P101" s="31"/>
      <c r="Q101" s="31"/>
      <c r="R101" s="31"/>
    </row>
    <row r="102" customFormat="false" ht="15.75" hidden="false" customHeight="true" outlineLevel="0" collapsed="false">
      <c r="A102" s="31"/>
      <c r="B102" s="29"/>
      <c r="C102" s="29"/>
      <c r="D102" s="29"/>
      <c r="E102" s="29"/>
      <c r="F102" s="29"/>
      <c r="G102" s="29"/>
      <c r="H102" s="29"/>
      <c r="I102" s="29"/>
      <c r="J102" s="29"/>
      <c r="K102" s="30"/>
      <c r="L102" s="30"/>
      <c r="M102" s="30"/>
      <c r="N102" s="30"/>
      <c r="O102" s="31"/>
      <c r="P102" s="31"/>
      <c r="Q102" s="31"/>
      <c r="R102" s="31"/>
    </row>
    <row r="103" customFormat="false" ht="15.75" hidden="false" customHeight="true" outlineLevel="0" collapsed="false">
      <c r="A103" s="31"/>
      <c r="B103" s="29"/>
      <c r="C103" s="29"/>
      <c r="D103" s="29"/>
      <c r="E103" s="29"/>
      <c r="F103" s="29"/>
      <c r="G103" s="29"/>
      <c r="H103" s="29"/>
      <c r="I103" s="29"/>
      <c r="J103" s="29"/>
      <c r="K103" s="30"/>
      <c r="L103" s="30"/>
      <c r="M103" s="30"/>
      <c r="N103" s="30"/>
      <c r="O103" s="31"/>
      <c r="P103" s="31"/>
      <c r="Q103" s="31"/>
      <c r="R103" s="31"/>
    </row>
    <row r="104" customFormat="false" ht="15.75" hidden="false" customHeight="true" outlineLevel="0" collapsed="false">
      <c r="A104" s="31"/>
      <c r="B104" s="29"/>
      <c r="C104" s="29"/>
      <c r="D104" s="29"/>
      <c r="E104" s="29"/>
      <c r="F104" s="29"/>
      <c r="G104" s="29"/>
      <c r="H104" s="29"/>
      <c r="I104" s="29"/>
      <c r="J104" s="29"/>
      <c r="K104" s="30"/>
      <c r="L104" s="30"/>
      <c r="M104" s="30"/>
      <c r="N104" s="30"/>
      <c r="O104" s="31"/>
      <c r="P104" s="31"/>
      <c r="Q104" s="31"/>
      <c r="R104" s="31"/>
    </row>
    <row r="105" customFormat="false" ht="15.75" hidden="false" customHeight="true" outlineLevel="0" collapsed="false">
      <c r="A105" s="31"/>
      <c r="B105" s="29"/>
      <c r="C105" s="29"/>
      <c r="D105" s="29"/>
      <c r="E105" s="29"/>
      <c r="F105" s="29"/>
      <c r="G105" s="29"/>
      <c r="H105" s="29"/>
      <c r="I105" s="29"/>
      <c r="J105" s="29"/>
      <c r="K105" s="30"/>
      <c r="L105" s="30"/>
      <c r="M105" s="30"/>
      <c r="N105" s="30"/>
      <c r="O105" s="31"/>
      <c r="P105" s="31"/>
      <c r="Q105" s="31"/>
      <c r="R105" s="31"/>
    </row>
    <row r="106" customFormat="false" ht="15.75" hidden="false" customHeight="true" outlineLevel="0" collapsed="false">
      <c r="A106" s="31"/>
      <c r="B106" s="29"/>
      <c r="C106" s="29"/>
      <c r="D106" s="29"/>
      <c r="E106" s="29"/>
      <c r="F106" s="29"/>
      <c r="G106" s="29"/>
      <c r="H106" s="29"/>
      <c r="I106" s="29"/>
      <c r="J106" s="29"/>
      <c r="K106" s="30"/>
      <c r="L106" s="30"/>
      <c r="M106" s="30"/>
      <c r="N106" s="30"/>
      <c r="O106" s="31"/>
      <c r="P106" s="31"/>
      <c r="Q106" s="31"/>
      <c r="R106" s="31"/>
    </row>
    <row r="107" customFormat="false" ht="15.75" hidden="false" customHeight="true" outlineLevel="0" collapsed="false">
      <c r="AH107" s="31"/>
      <c r="AI107" s="29" t="e">
        <f aca="false">#REF!=$S$2</f>
        <v>#REF!</v>
      </c>
      <c r="AJ107" s="29" t="e">
        <f aca="false">#REF!=$S$2</f>
        <v>#REF!</v>
      </c>
      <c r="AK107" s="29" t="e">
        <f aca="false">#REF!=$S$2</f>
        <v>#REF!</v>
      </c>
      <c r="AL107" s="29" t="e">
        <f aca="false">#REF!=$S$2</f>
        <v>#REF!</v>
      </c>
      <c r="AM107" s="29" t="e">
        <f aca="false">#REF!=$S$2</f>
        <v>#REF!</v>
      </c>
      <c r="AN107" s="29" t="e">
        <f aca="false">#REF!=$S$2</f>
        <v>#REF!</v>
      </c>
      <c r="AO107" s="29" t="e">
        <f aca="false">#REF!=$S$2</f>
        <v>#REF!</v>
      </c>
      <c r="AP107" s="29" t="e">
        <f aca="false">#REF!=$S$2</f>
        <v>#REF!</v>
      </c>
      <c r="AQ107" s="29" t="e">
        <f aca="false">#REF!=$S$2</f>
        <v>#REF!</v>
      </c>
      <c r="AR107" s="30" t="e">
        <f aca="false">AND(AI107,AJ107,AK107)</f>
        <v>#REF!</v>
      </c>
      <c r="AS107" s="30" t="e">
        <f aca="false">AND(AL107,AM107,AN107)</f>
        <v>#REF!</v>
      </c>
      <c r="AT107" s="30" t="e">
        <f aca="false">AND(AO107,AP107,AQ107)</f>
        <v>#REF!</v>
      </c>
      <c r="AU107" s="30" t="e">
        <f aca="false">OR(AR107,AS107,AT107)</f>
        <v>#REF!</v>
      </c>
      <c r="AV107" s="31"/>
      <c r="AW107" s="31"/>
      <c r="AX107" s="31"/>
      <c r="AY107" s="31"/>
    </row>
    <row r="108" customFormat="false" ht="15.75" hidden="false" customHeight="true" outlineLevel="0" collapsed="false">
      <c r="A108" s="1"/>
      <c r="B108" s="1"/>
      <c r="F108" s="60"/>
      <c r="G108" s="60"/>
      <c r="H108" s="6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6"/>
    </row>
    <row r="109" customFormat="false" ht="15.75" hidden="false" customHeight="true" outlineLevel="0" collapsed="false">
      <c r="A109" s="1"/>
      <c r="B109" s="1"/>
      <c r="F109" s="60"/>
      <c r="G109" s="60"/>
      <c r="H109" s="6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6"/>
    </row>
    <row r="110" customFormat="false" ht="15.75" hidden="false" customHeight="true" outlineLevel="0" collapsed="false">
      <c r="A110" s="1"/>
      <c r="B110" s="1"/>
      <c r="F110" s="60"/>
      <c r="G110" s="60"/>
      <c r="H110" s="6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6"/>
    </row>
    <row r="111" customFormat="false" ht="15.75" hidden="false" customHeight="true" outlineLevel="0" collapsed="false">
      <c r="A111" s="1"/>
      <c r="B111" s="1"/>
      <c r="F111" s="60"/>
      <c r="G111" s="60"/>
      <c r="H111" s="6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6"/>
    </row>
    <row r="112" customFormat="false" ht="15.75" hidden="false" customHeight="true" outlineLevel="0" collapsed="false">
      <c r="A112" s="1"/>
      <c r="B112" s="1"/>
      <c r="F112" s="60"/>
      <c r="G112" s="60"/>
      <c r="H112" s="6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6"/>
    </row>
    <row r="113" customFormat="false" ht="15.75" hidden="false" customHeight="true" outlineLevel="0" collapsed="false">
      <c r="A113" s="1"/>
      <c r="B113" s="1"/>
      <c r="F113" s="60"/>
      <c r="G113" s="60"/>
      <c r="H113" s="6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6"/>
    </row>
    <row r="114" customFormat="false" ht="15.75" hidden="false" customHeight="true" outlineLevel="0" collapsed="false">
      <c r="A114" s="1"/>
      <c r="B114" s="1"/>
      <c r="F114" s="60"/>
      <c r="G114" s="60"/>
      <c r="H114" s="6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6"/>
    </row>
    <row r="115" customFormat="false" ht="15.75" hidden="false" customHeight="true" outlineLevel="0" collapsed="false">
      <c r="A115" s="1"/>
      <c r="B115" s="1"/>
      <c r="F115" s="60"/>
      <c r="G115" s="60"/>
      <c r="H115" s="6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6"/>
    </row>
    <row r="116" customFormat="false" ht="15.75" hidden="false" customHeight="true" outlineLevel="0" collapsed="false">
      <c r="A116" s="1"/>
      <c r="B116" s="1"/>
      <c r="F116" s="60"/>
      <c r="G116" s="60"/>
      <c r="H116" s="6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6"/>
    </row>
    <row r="117" customFormat="false" ht="15.75" hidden="false" customHeight="true" outlineLevel="0" collapsed="false">
      <c r="A117" s="1"/>
      <c r="B117" s="1"/>
      <c r="F117" s="60"/>
      <c r="G117" s="60"/>
      <c r="H117" s="6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6"/>
    </row>
    <row r="118" customFormat="false" ht="15.75" hidden="false" customHeight="true" outlineLevel="0" collapsed="false">
      <c r="A118" s="1"/>
      <c r="B118" s="1"/>
      <c r="F118" s="60"/>
      <c r="G118" s="60"/>
      <c r="H118" s="6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6"/>
    </row>
    <row r="119" customFormat="false" ht="15.75" hidden="false" customHeight="true" outlineLevel="0" collapsed="false">
      <c r="A119" s="1"/>
      <c r="B119" s="1"/>
      <c r="F119" s="60"/>
      <c r="G119" s="60"/>
      <c r="H119" s="6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6"/>
    </row>
    <row r="120" customFormat="false" ht="15.75" hidden="false" customHeight="true" outlineLevel="0" collapsed="false">
      <c r="A120" s="1"/>
      <c r="B120" s="1"/>
      <c r="F120" s="60"/>
      <c r="G120" s="60"/>
      <c r="H120" s="6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6"/>
    </row>
    <row r="121" customFormat="false" ht="15.75" hidden="false" customHeight="true" outlineLevel="0" collapsed="false">
      <c r="A121" s="1"/>
      <c r="B121" s="1"/>
      <c r="F121" s="60"/>
      <c r="G121" s="60"/>
      <c r="H121" s="6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6"/>
    </row>
    <row r="122" customFormat="false" ht="15.75" hidden="false" customHeight="true" outlineLevel="0" collapsed="false">
      <c r="A122" s="1"/>
      <c r="B122" s="1"/>
      <c r="F122" s="60"/>
      <c r="G122" s="60"/>
      <c r="H122" s="6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6"/>
    </row>
    <row r="123" customFormat="false" ht="15.75" hidden="false" customHeight="true" outlineLevel="0" collapsed="false">
      <c r="A123" s="1"/>
      <c r="B123" s="1"/>
      <c r="F123" s="60"/>
      <c r="G123" s="60"/>
      <c r="H123" s="6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6"/>
    </row>
    <row r="124" customFormat="false" ht="15.75" hidden="false" customHeight="true" outlineLevel="0" collapsed="false">
      <c r="A124" s="1"/>
      <c r="B124" s="1"/>
      <c r="F124" s="60"/>
      <c r="G124" s="60"/>
      <c r="H124" s="6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6"/>
    </row>
    <row r="125" customFormat="false" ht="15.75" hidden="false" customHeight="true" outlineLevel="0" collapsed="false">
      <c r="A125" s="1"/>
      <c r="B125" s="1"/>
      <c r="F125" s="60"/>
      <c r="G125" s="60"/>
      <c r="H125" s="6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6"/>
    </row>
    <row r="126" customFormat="false" ht="15.75" hidden="false" customHeight="true" outlineLevel="0" collapsed="false">
      <c r="A126" s="1"/>
      <c r="B126" s="1"/>
      <c r="F126" s="60"/>
      <c r="G126" s="60"/>
      <c r="H126" s="6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6"/>
    </row>
    <row r="127" customFormat="false" ht="15.75" hidden="false" customHeight="true" outlineLevel="0" collapsed="false">
      <c r="A127" s="1"/>
      <c r="B127" s="1"/>
      <c r="F127" s="60"/>
      <c r="G127" s="60"/>
      <c r="H127" s="6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6"/>
    </row>
    <row r="128" customFormat="false" ht="15.75" hidden="false" customHeight="true" outlineLevel="0" collapsed="false">
      <c r="A128" s="1"/>
      <c r="B128" s="1"/>
      <c r="F128" s="60"/>
      <c r="G128" s="60"/>
      <c r="H128" s="6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6"/>
    </row>
    <row r="129" customFormat="false" ht="15.75" hidden="false" customHeight="true" outlineLevel="0" collapsed="false">
      <c r="A129" s="1"/>
      <c r="B129" s="1"/>
      <c r="F129" s="60"/>
      <c r="G129" s="60"/>
      <c r="H129" s="6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6"/>
    </row>
    <row r="130" customFormat="false" ht="15.75" hidden="false" customHeight="true" outlineLevel="0" collapsed="false">
      <c r="A130" s="1"/>
      <c r="B130" s="1"/>
      <c r="F130" s="60"/>
      <c r="G130" s="60"/>
      <c r="H130" s="6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6"/>
    </row>
    <row r="131" customFormat="false" ht="15.75" hidden="false" customHeight="true" outlineLevel="0" collapsed="false">
      <c r="A131" s="1"/>
      <c r="B131" s="1"/>
      <c r="F131" s="60"/>
      <c r="G131" s="60"/>
      <c r="H131" s="6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6"/>
    </row>
    <row r="132" customFormat="false" ht="15.75" hidden="false" customHeight="true" outlineLevel="0" collapsed="false">
      <c r="A132" s="1"/>
      <c r="B132" s="1"/>
      <c r="F132" s="60"/>
      <c r="G132" s="60"/>
      <c r="H132" s="6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6"/>
    </row>
    <row r="133" customFormat="false" ht="15.75" hidden="false" customHeight="true" outlineLevel="0" collapsed="false">
      <c r="A133" s="1"/>
      <c r="B133" s="1"/>
      <c r="F133" s="60"/>
      <c r="G133" s="60"/>
      <c r="H133" s="6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6"/>
    </row>
    <row r="134" customFormat="false" ht="15.75" hidden="false" customHeight="true" outlineLevel="0" collapsed="false">
      <c r="A134" s="1"/>
      <c r="B134" s="1"/>
      <c r="F134" s="60"/>
      <c r="G134" s="60"/>
      <c r="H134" s="6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6"/>
    </row>
    <row r="135" customFormat="false" ht="15.75" hidden="false" customHeight="true" outlineLevel="0" collapsed="false">
      <c r="A135" s="1"/>
      <c r="B135" s="1"/>
      <c r="F135" s="60"/>
      <c r="G135" s="60"/>
      <c r="H135" s="6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6"/>
    </row>
    <row r="136" customFormat="false" ht="15.75" hidden="false" customHeight="true" outlineLevel="0" collapsed="false">
      <c r="A136" s="1"/>
      <c r="B136" s="1"/>
      <c r="F136" s="60"/>
      <c r="G136" s="60"/>
      <c r="H136" s="6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6"/>
    </row>
    <row r="137" customFormat="false" ht="15.75" hidden="false" customHeight="true" outlineLevel="0" collapsed="false">
      <c r="A137" s="1"/>
      <c r="B137" s="1"/>
      <c r="F137" s="60"/>
      <c r="G137" s="60"/>
      <c r="H137" s="6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6"/>
    </row>
    <row r="138" customFormat="false" ht="15.75" hidden="false" customHeight="true" outlineLevel="0" collapsed="false">
      <c r="A138" s="1"/>
      <c r="B138" s="1"/>
      <c r="F138" s="60"/>
      <c r="G138" s="60"/>
      <c r="H138" s="6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6"/>
    </row>
    <row r="139" customFormat="false" ht="15.75" hidden="false" customHeight="true" outlineLevel="0" collapsed="false">
      <c r="A139" s="1"/>
      <c r="B139" s="1"/>
      <c r="F139" s="60"/>
      <c r="G139" s="60"/>
      <c r="H139" s="6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6"/>
    </row>
    <row r="140" customFormat="false" ht="15.75" hidden="false" customHeight="true" outlineLevel="0" collapsed="false">
      <c r="A140" s="1"/>
      <c r="B140" s="1"/>
      <c r="F140" s="60"/>
      <c r="G140" s="60"/>
      <c r="H140" s="6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6"/>
    </row>
    <row r="141" customFormat="false" ht="15.75" hidden="false" customHeight="true" outlineLevel="0" collapsed="false">
      <c r="A141" s="1"/>
      <c r="B141" s="1"/>
      <c r="F141" s="60"/>
      <c r="G141" s="60"/>
      <c r="H141" s="6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6"/>
    </row>
    <row r="142" customFormat="false" ht="15.75" hidden="false" customHeight="true" outlineLevel="0" collapsed="false">
      <c r="A142" s="1"/>
      <c r="B142" s="1"/>
      <c r="F142" s="60"/>
      <c r="G142" s="60"/>
      <c r="H142" s="6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6"/>
    </row>
    <row r="143" customFormat="false" ht="15.75" hidden="false" customHeight="true" outlineLevel="0" collapsed="false">
      <c r="A143" s="1"/>
      <c r="B143" s="1"/>
      <c r="F143" s="60"/>
      <c r="G143" s="60"/>
      <c r="H143" s="6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6"/>
    </row>
    <row r="144" customFormat="false" ht="15.75" hidden="false" customHeight="true" outlineLevel="0" collapsed="false">
      <c r="A144" s="1"/>
      <c r="B144" s="1"/>
      <c r="F144" s="60"/>
      <c r="G144" s="60"/>
      <c r="H144" s="6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6"/>
    </row>
    <row r="145" customFormat="false" ht="15.75" hidden="false" customHeight="true" outlineLevel="0" collapsed="false">
      <c r="A145" s="1"/>
      <c r="B145" s="1"/>
      <c r="F145" s="60"/>
      <c r="G145" s="60"/>
      <c r="H145" s="6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6"/>
    </row>
    <row r="146" customFormat="false" ht="15.75" hidden="false" customHeight="true" outlineLevel="0" collapsed="false">
      <c r="A146" s="1"/>
      <c r="B146" s="1"/>
      <c r="F146" s="60"/>
      <c r="G146" s="60"/>
      <c r="H146" s="6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6"/>
    </row>
    <row r="147" customFormat="false" ht="15.75" hidden="false" customHeight="true" outlineLevel="0" collapsed="false">
      <c r="A147" s="1"/>
      <c r="B147" s="1"/>
      <c r="F147" s="60"/>
      <c r="G147" s="60"/>
      <c r="H147" s="6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6"/>
    </row>
    <row r="148" customFormat="false" ht="15.75" hidden="false" customHeight="true" outlineLevel="0" collapsed="false">
      <c r="A148" s="1"/>
      <c r="B148" s="1"/>
      <c r="F148" s="60"/>
      <c r="G148" s="60"/>
      <c r="H148" s="6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6"/>
    </row>
    <row r="149" customFormat="false" ht="15.75" hidden="false" customHeight="true" outlineLevel="0" collapsed="false">
      <c r="A149" s="1"/>
      <c r="B149" s="1"/>
      <c r="F149" s="60"/>
      <c r="G149" s="60"/>
      <c r="H149" s="6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6"/>
    </row>
    <row r="150" customFormat="false" ht="15.75" hidden="false" customHeight="true" outlineLevel="0" collapsed="false">
      <c r="A150" s="1"/>
      <c r="B150" s="1"/>
      <c r="F150" s="60"/>
      <c r="G150" s="60"/>
      <c r="H150" s="6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6"/>
    </row>
    <row r="151" customFormat="false" ht="15.75" hidden="false" customHeight="true" outlineLevel="0" collapsed="false">
      <c r="A151" s="1"/>
      <c r="B151" s="1"/>
      <c r="F151" s="60"/>
      <c r="G151" s="60"/>
      <c r="H151" s="6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6"/>
    </row>
    <row r="152" customFormat="false" ht="15.75" hidden="false" customHeight="true" outlineLevel="0" collapsed="false">
      <c r="A152" s="1"/>
      <c r="B152" s="1"/>
      <c r="F152" s="60"/>
      <c r="G152" s="60"/>
      <c r="H152" s="6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6"/>
    </row>
    <row r="153" customFormat="false" ht="15.75" hidden="false" customHeight="true" outlineLevel="0" collapsed="false">
      <c r="A153" s="1"/>
      <c r="B153" s="1"/>
      <c r="F153" s="60"/>
      <c r="G153" s="60"/>
      <c r="H153" s="6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6"/>
    </row>
    <row r="154" customFormat="false" ht="15.75" hidden="false" customHeight="true" outlineLevel="0" collapsed="false">
      <c r="A154" s="1"/>
      <c r="B154" s="1"/>
      <c r="F154" s="60"/>
      <c r="G154" s="60"/>
      <c r="H154" s="6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6"/>
    </row>
    <row r="155" customFormat="false" ht="15.75" hidden="false" customHeight="true" outlineLevel="0" collapsed="false">
      <c r="A155" s="1"/>
      <c r="B155" s="1"/>
      <c r="F155" s="60"/>
      <c r="G155" s="60"/>
      <c r="H155" s="6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6"/>
    </row>
    <row r="156" customFormat="false" ht="15.75" hidden="false" customHeight="true" outlineLevel="0" collapsed="false">
      <c r="A156" s="1"/>
      <c r="B156" s="1"/>
      <c r="F156" s="60"/>
      <c r="G156" s="60"/>
      <c r="H156" s="6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6"/>
    </row>
    <row r="157" customFormat="false" ht="15.75" hidden="false" customHeight="true" outlineLevel="0" collapsed="false">
      <c r="A157" s="1"/>
      <c r="B157" s="1"/>
      <c r="F157" s="60"/>
      <c r="G157" s="60"/>
      <c r="H157" s="6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6"/>
    </row>
    <row r="158" customFormat="false" ht="15.75" hidden="false" customHeight="true" outlineLevel="0" collapsed="false">
      <c r="A158" s="1"/>
      <c r="B158" s="1"/>
      <c r="F158" s="60"/>
      <c r="G158" s="60"/>
      <c r="H158" s="6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6"/>
    </row>
    <row r="159" customFormat="false" ht="15.75" hidden="false" customHeight="true" outlineLevel="0" collapsed="false">
      <c r="A159" s="1"/>
      <c r="B159" s="1"/>
      <c r="F159" s="60"/>
      <c r="G159" s="60"/>
      <c r="H159" s="6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6"/>
    </row>
    <row r="160" customFormat="false" ht="15.75" hidden="false" customHeight="true" outlineLevel="0" collapsed="false">
      <c r="A160" s="1"/>
      <c r="B160" s="1"/>
      <c r="F160" s="60"/>
      <c r="G160" s="60"/>
      <c r="H160" s="6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6"/>
    </row>
    <row r="161" customFormat="false" ht="15.75" hidden="false" customHeight="true" outlineLevel="0" collapsed="false">
      <c r="A161" s="1"/>
      <c r="B161" s="1"/>
      <c r="F161" s="60"/>
      <c r="G161" s="60"/>
      <c r="H161" s="6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6"/>
    </row>
    <row r="162" customFormat="false" ht="15.75" hidden="false" customHeight="true" outlineLevel="0" collapsed="false">
      <c r="A162" s="1"/>
      <c r="B162" s="1"/>
      <c r="F162" s="60"/>
      <c r="G162" s="60"/>
      <c r="H162" s="6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6"/>
    </row>
    <row r="163" customFormat="false" ht="15.75" hidden="false" customHeight="true" outlineLevel="0" collapsed="false">
      <c r="A163" s="1"/>
      <c r="B163" s="1"/>
      <c r="F163" s="60"/>
      <c r="G163" s="60"/>
      <c r="H163" s="6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6"/>
    </row>
    <row r="164" customFormat="false" ht="15.75" hidden="false" customHeight="true" outlineLevel="0" collapsed="false">
      <c r="A164" s="1"/>
      <c r="B164" s="1"/>
      <c r="F164" s="60"/>
      <c r="G164" s="60"/>
      <c r="H164" s="6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6"/>
    </row>
    <row r="165" customFormat="false" ht="15.75" hidden="false" customHeight="true" outlineLevel="0" collapsed="false">
      <c r="A165" s="1"/>
      <c r="B165" s="1"/>
      <c r="F165" s="60"/>
      <c r="G165" s="60"/>
      <c r="H165" s="6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6"/>
    </row>
    <row r="166" customFormat="false" ht="15.75" hidden="false" customHeight="true" outlineLevel="0" collapsed="false">
      <c r="A166" s="1"/>
      <c r="B166" s="1"/>
      <c r="F166" s="60"/>
      <c r="G166" s="60"/>
      <c r="H166" s="6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6"/>
    </row>
    <row r="167" customFormat="false" ht="15.75" hidden="false" customHeight="true" outlineLevel="0" collapsed="false">
      <c r="A167" s="1"/>
      <c r="B167" s="1"/>
      <c r="F167" s="60"/>
      <c r="G167" s="60"/>
      <c r="H167" s="6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6"/>
    </row>
    <row r="168" customFormat="false" ht="15.75" hidden="false" customHeight="true" outlineLevel="0" collapsed="false">
      <c r="A168" s="1"/>
      <c r="B168" s="1"/>
      <c r="F168" s="60"/>
      <c r="G168" s="60"/>
      <c r="H168" s="6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6"/>
    </row>
    <row r="169" customFormat="false" ht="15.75" hidden="false" customHeight="true" outlineLevel="0" collapsed="false">
      <c r="A169" s="1"/>
      <c r="B169" s="1"/>
      <c r="F169" s="60"/>
      <c r="G169" s="60"/>
      <c r="H169" s="6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6"/>
    </row>
    <row r="170" customFormat="false" ht="15.75" hidden="false" customHeight="true" outlineLevel="0" collapsed="false">
      <c r="A170" s="1"/>
      <c r="B170" s="1"/>
      <c r="F170" s="60"/>
      <c r="G170" s="60"/>
      <c r="H170" s="6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6"/>
    </row>
    <row r="171" customFormat="false" ht="15.75" hidden="false" customHeight="true" outlineLevel="0" collapsed="false">
      <c r="A171" s="1"/>
      <c r="B171" s="1"/>
      <c r="F171" s="60"/>
      <c r="G171" s="60"/>
      <c r="H171" s="6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6"/>
    </row>
    <row r="172" customFormat="false" ht="15.75" hidden="false" customHeight="true" outlineLevel="0" collapsed="false">
      <c r="A172" s="1"/>
      <c r="B172" s="1"/>
      <c r="F172" s="60"/>
      <c r="G172" s="60"/>
      <c r="H172" s="6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6"/>
    </row>
    <row r="173" customFormat="false" ht="15.75" hidden="false" customHeight="true" outlineLevel="0" collapsed="false">
      <c r="A173" s="1"/>
      <c r="B173" s="1"/>
      <c r="F173" s="60"/>
      <c r="G173" s="60"/>
      <c r="H173" s="6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6"/>
    </row>
    <row r="174" customFormat="false" ht="15.75" hidden="false" customHeight="true" outlineLevel="0" collapsed="false">
      <c r="A174" s="1"/>
      <c r="B174" s="1"/>
      <c r="F174" s="60"/>
      <c r="G174" s="60"/>
      <c r="H174" s="6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6"/>
    </row>
    <row r="175" customFormat="false" ht="15.75" hidden="false" customHeight="true" outlineLevel="0" collapsed="false">
      <c r="A175" s="1"/>
      <c r="B175" s="1"/>
      <c r="F175" s="60"/>
      <c r="G175" s="60"/>
      <c r="H175" s="6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6"/>
    </row>
    <row r="176" customFormat="false" ht="15.75" hidden="false" customHeight="true" outlineLevel="0" collapsed="false">
      <c r="A176" s="1"/>
      <c r="B176" s="1"/>
      <c r="F176" s="60"/>
      <c r="G176" s="60"/>
      <c r="H176" s="6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6"/>
    </row>
    <row r="177" customFormat="false" ht="15.75" hidden="false" customHeight="true" outlineLevel="0" collapsed="false">
      <c r="A177" s="1"/>
      <c r="B177" s="1"/>
      <c r="F177" s="60"/>
      <c r="G177" s="60"/>
      <c r="H177" s="6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6"/>
    </row>
    <row r="178" customFormat="false" ht="15.75" hidden="false" customHeight="true" outlineLevel="0" collapsed="false">
      <c r="A178" s="1"/>
      <c r="B178" s="1"/>
      <c r="F178" s="60"/>
      <c r="G178" s="60"/>
      <c r="H178" s="6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6"/>
    </row>
    <row r="179" customFormat="false" ht="15.75" hidden="false" customHeight="true" outlineLevel="0" collapsed="false">
      <c r="A179" s="1"/>
      <c r="B179" s="1"/>
      <c r="F179" s="60"/>
      <c r="G179" s="60"/>
      <c r="H179" s="6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6"/>
    </row>
    <row r="180" customFormat="false" ht="15.75" hidden="false" customHeight="true" outlineLevel="0" collapsed="false">
      <c r="A180" s="1"/>
      <c r="B180" s="1"/>
      <c r="F180" s="60"/>
      <c r="G180" s="60"/>
      <c r="H180" s="6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6"/>
    </row>
    <row r="181" customFormat="false" ht="15.75" hidden="false" customHeight="true" outlineLevel="0" collapsed="false">
      <c r="A181" s="1"/>
      <c r="B181" s="1"/>
      <c r="F181" s="60"/>
      <c r="G181" s="60"/>
      <c r="H181" s="6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6"/>
    </row>
    <row r="182" customFormat="false" ht="15.75" hidden="false" customHeight="true" outlineLevel="0" collapsed="false">
      <c r="A182" s="1"/>
      <c r="B182" s="1"/>
      <c r="F182" s="60"/>
      <c r="G182" s="60"/>
      <c r="H182" s="6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6"/>
    </row>
    <row r="183" customFormat="false" ht="15.75" hidden="false" customHeight="true" outlineLevel="0" collapsed="false">
      <c r="A183" s="1"/>
      <c r="B183" s="1"/>
      <c r="F183" s="60"/>
      <c r="G183" s="60"/>
      <c r="H183" s="6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6"/>
    </row>
    <row r="184" customFormat="false" ht="15.75" hidden="false" customHeight="true" outlineLevel="0" collapsed="false">
      <c r="A184" s="1"/>
      <c r="B184" s="1"/>
      <c r="F184" s="60"/>
      <c r="G184" s="60"/>
      <c r="H184" s="6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6"/>
    </row>
    <row r="185" customFormat="false" ht="15.75" hidden="false" customHeight="true" outlineLevel="0" collapsed="false">
      <c r="A185" s="1"/>
      <c r="B185" s="1"/>
      <c r="F185" s="60"/>
      <c r="G185" s="60"/>
      <c r="H185" s="6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6"/>
    </row>
    <row r="186" customFormat="false" ht="15.75" hidden="false" customHeight="true" outlineLevel="0" collapsed="false">
      <c r="A186" s="1"/>
      <c r="B186" s="1"/>
      <c r="F186" s="60"/>
      <c r="G186" s="60"/>
      <c r="H186" s="6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6"/>
    </row>
    <row r="187" customFormat="false" ht="15.75" hidden="false" customHeight="true" outlineLevel="0" collapsed="false">
      <c r="A187" s="1"/>
      <c r="B187" s="1"/>
      <c r="F187" s="60"/>
      <c r="G187" s="60"/>
      <c r="H187" s="6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6"/>
    </row>
    <row r="188" customFormat="false" ht="15.75" hidden="false" customHeight="true" outlineLevel="0" collapsed="false">
      <c r="A188" s="1"/>
      <c r="B188" s="1"/>
      <c r="F188" s="60"/>
      <c r="G188" s="60"/>
      <c r="H188" s="6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6"/>
    </row>
    <row r="189" customFormat="false" ht="15.75" hidden="false" customHeight="true" outlineLevel="0" collapsed="false">
      <c r="A189" s="1"/>
      <c r="B189" s="1"/>
      <c r="F189" s="60"/>
      <c r="G189" s="60"/>
      <c r="H189" s="6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6"/>
    </row>
    <row r="190" customFormat="false" ht="15.75" hidden="false" customHeight="true" outlineLevel="0" collapsed="false">
      <c r="A190" s="1"/>
      <c r="B190" s="1"/>
      <c r="F190" s="60"/>
      <c r="G190" s="60"/>
      <c r="H190" s="6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6"/>
    </row>
    <row r="191" customFormat="false" ht="15.75" hidden="false" customHeight="true" outlineLevel="0" collapsed="false">
      <c r="A191" s="1"/>
      <c r="B191" s="1"/>
      <c r="F191" s="60"/>
      <c r="G191" s="60"/>
      <c r="H191" s="6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6"/>
    </row>
    <row r="192" customFormat="false" ht="15.75" hidden="false" customHeight="true" outlineLevel="0" collapsed="false">
      <c r="A192" s="1"/>
      <c r="B192" s="1"/>
      <c r="F192" s="60"/>
      <c r="G192" s="60"/>
      <c r="H192" s="6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6"/>
    </row>
    <row r="193" customFormat="false" ht="15.75" hidden="false" customHeight="true" outlineLevel="0" collapsed="false">
      <c r="A193" s="1"/>
      <c r="B193" s="1"/>
      <c r="F193" s="60"/>
      <c r="G193" s="60"/>
      <c r="H193" s="6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6"/>
    </row>
    <row r="194" customFormat="false" ht="15.75" hidden="false" customHeight="true" outlineLevel="0" collapsed="false">
      <c r="A194" s="1"/>
      <c r="B194" s="1"/>
      <c r="F194" s="60"/>
      <c r="G194" s="60"/>
      <c r="H194" s="6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6"/>
    </row>
    <row r="195" customFormat="false" ht="15.75" hidden="false" customHeight="true" outlineLevel="0" collapsed="false">
      <c r="A195" s="1"/>
      <c r="B195" s="1"/>
      <c r="F195" s="60"/>
      <c r="G195" s="60"/>
      <c r="H195" s="6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6"/>
    </row>
    <row r="196" customFormat="false" ht="15.75" hidden="false" customHeight="true" outlineLevel="0" collapsed="false">
      <c r="A196" s="1"/>
      <c r="B196" s="1"/>
      <c r="F196" s="60"/>
      <c r="G196" s="60"/>
      <c r="H196" s="6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6"/>
    </row>
    <row r="197" customFormat="false" ht="15.75" hidden="false" customHeight="true" outlineLevel="0" collapsed="false">
      <c r="A197" s="1"/>
      <c r="B197" s="1"/>
      <c r="F197" s="60"/>
      <c r="G197" s="60"/>
      <c r="H197" s="6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6"/>
    </row>
    <row r="198" customFormat="false" ht="15.75" hidden="false" customHeight="true" outlineLevel="0" collapsed="false">
      <c r="A198" s="1"/>
      <c r="B198" s="1"/>
      <c r="F198" s="60"/>
      <c r="G198" s="60"/>
      <c r="H198" s="6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6"/>
    </row>
    <row r="199" customFormat="false" ht="15.75" hidden="false" customHeight="true" outlineLevel="0" collapsed="false">
      <c r="A199" s="1"/>
      <c r="B199" s="1"/>
      <c r="F199" s="60"/>
      <c r="G199" s="60"/>
      <c r="H199" s="6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6"/>
    </row>
    <row r="200" customFormat="false" ht="15.75" hidden="false" customHeight="true" outlineLevel="0" collapsed="false">
      <c r="A200" s="1"/>
      <c r="B200" s="1"/>
      <c r="F200" s="60"/>
      <c r="G200" s="60"/>
      <c r="H200" s="6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6"/>
    </row>
    <row r="201" customFormat="false" ht="15.75" hidden="false" customHeight="true" outlineLevel="0" collapsed="false">
      <c r="A201" s="1"/>
      <c r="B201" s="1"/>
      <c r="F201" s="60"/>
      <c r="G201" s="60"/>
      <c r="H201" s="6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6"/>
    </row>
    <row r="202" customFormat="false" ht="15.75" hidden="false" customHeight="true" outlineLevel="0" collapsed="false">
      <c r="A202" s="1"/>
      <c r="B202" s="1"/>
      <c r="F202" s="60"/>
      <c r="G202" s="60"/>
      <c r="H202" s="6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6"/>
    </row>
    <row r="203" customFormat="false" ht="15.75" hidden="false" customHeight="true" outlineLevel="0" collapsed="false">
      <c r="A203" s="1"/>
      <c r="B203" s="1"/>
      <c r="F203" s="60"/>
      <c r="G203" s="60"/>
      <c r="H203" s="6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6"/>
    </row>
    <row r="204" customFormat="false" ht="15.75" hidden="false" customHeight="true" outlineLevel="0" collapsed="false">
      <c r="A204" s="1"/>
      <c r="B204" s="1"/>
      <c r="F204" s="60"/>
      <c r="G204" s="60"/>
      <c r="H204" s="6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6"/>
    </row>
    <row r="205" customFormat="false" ht="15.75" hidden="false" customHeight="true" outlineLevel="0" collapsed="false">
      <c r="A205" s="1"/>
      <c r="B205" s="1"/>
      <c r="F205" s="60"/>
      <c r="G205" s="60"/>
      <c r="H205" s="6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6"/>
    </row>
    <row r="206" customFormat="false" ht="15.75" hidden="false" customHeight="true" outlineLevel="0" collapsed="false">
      <c r="A206" s="1"/>
      <c r="B206" s="1"/>
      <c r="F206" s="60"/>
      <c r="G206" s="60"/>
      <c r="H206" s="6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6"/>
    </row>
    <row r="207" customFormat="false" ht="15.75" hidden="false" customHeight="true" outlineLevel="0" collapsed="false">
      <c r="A207" s="1"/>
      <c r="B207" s="1"/>
      <c r="F207" s="60"/>
      <c r="G207" s="60"/>
      <c r="H207" s="6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6"/>
    </row>
    <row r="208" customFormat="false" ht="15.75" hidden="false" customHeight="true" outlineLevel="0" collapsed="false">
      <c r="A208" s="1"/>
      <c r="B208" s="1"/>
      <c r="F208" s="60"/>
      <c r="G208" s="60"/>
      <c r="H208" s="6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6"/>
    </row>
    <row r="209" customFormat="false" ht="15.75" hidden="false" customHeight="true" outlineLevel="0" collapsed="false">
      <c r="A209" s="1"/>
      <c r="B209" s="1"/>
      <c r="F209" s="60"/>
      <c r="G209" s="60"/>
      <c r="H209" s="6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6"/>
    </row>
    <row r="210" customFormat="false" ht="15.75" hidden="false" customHeight="true" outlineLevel="0" collapsed="false">
      <c r="A210" s="1"/>
      <c r="B210" s="1"/>
      <c r="F210" s="60"/>
      <c r="G210" s="60"/>
      <c r="H210" s="6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6"/>
    </row>
    <row r="211" customFormat="false" ht="15.75" hidden="false" customHeight="true" outlineLevel="0" collapsed="false">
      <c r="A211" s="1"/>
      <c r="B211" s="1"/>
      <c r="F211" s="60"/>
      <c r="G211" s="60"/>
      <c r="H211" s="6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6"/>
    </row>
    <row r="212" customFormat="false" ht="15.75" hidden="false" customHeight="true" outlineLevel="0" collapsed="false">
      <c r="A212" s="1"/>
      <c r="B212" s="1"/>
      <c r="F212" s="60"/>
      <c r="G212" s="60"/>
      <c r="H212" s="6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6"/>
    </row>
    <row r="213" customFormat="false" ht="15.75" hidden="false" customHeight="true" outlineLevel="0" collapsed="false">
      <c r="A213" s="1"/>
      <c r="B213" s="1"/>
      <c r="F213" s="60"/>
      <c r="G213" s="60"/>
      <c r="H213" s="6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6"/>
    </row>
    <row r="214" customFormat="false" ht="15.75" hidden="false" customHeight="true" outlineLevel="0" collapsed="false">
      <c r="A214" s="1"/>
      <c r="B214" s="1"/>
      <c r="F214" s="60"/>
      <c r="G214" s="60"/>
      <c r="H214" s="6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6"/>
    </row>
    <row r="215" customFormat="false" ht="15.75" hidden="false" customHeight="true" outlineLevel="0" collapsed="false">
      <c r="A215" s="1"/>
      <c r="B215" s="1"/>
      <c r="F215" s="60"/>
      <c r="G215" s="60"/>
      <c r="H215" s="6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6"/>
    </row>
    <row r="216" customFormat="false" ht="15.75" hidden="false" customHeight="true" outlineLevel="0" collapsed="false">
      <c r="A216" s="1"/>
      <c r="B216" s="1"/>
      <c r="F216" s="60"/>
      <c r="G216" s="60"/>
      <c r="H216" s="6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6"/>
    </row>
    <row r="217" customFormat="false" ht="15.75" hidden="false" customHeight="true" outlineLevel="0" collapsed="false">
      <c r="A217" s="1"/>
      <c r="B217" s="1"/>
      <c r="F217" s="60"/>
      <c r="G217" s="60"/>
      <c r="H217" s="6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6"/>
    </row>
    <row r="218" customFormat="false" ht="15.75" hidden="false" customHeight="true" outlineLevel="0" collapsed="false">
      <c r="A218" s="1"/>
      <c r="B218" s="1"/>
      <c r="F218" s="60"/>
      <c r="G218" s="60"/>
      <c r="H218" s="6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6"/>
    </row>
    <row r="219" customFormat="false" ht="15.75" hidden="false" customHeight="true" outlineLevel="0" collapsed="false">
      <c r="A219" s="1"/>
      <c r="B219" s="1"/>
      <c r="F219" s="60"/>
      <c r="G219" s="60"/>
      <c r="H219" s="6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6"/>
    </row>
    <row r="220" customFormat="false" ht="15.75" hidden="false" customHeight="true" outlineLevel="0" collapsed="false">
      <c r="A220" s="1"/>
      <c r="B220" s="1"/>
      <c r="F220" s="60"/>
      <c r="G220" s="60"/>
      <c r="H220" s="6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6"/>
    </row>
    <row r="221" customFormat="false" ht="15.75" hidden="false" customHeight="true" outlineLevel="0" collapsed="false">
      <c r="A221" s="1"/>
      <c r="B221" s="1"/>
      <c r="F221" s="60"/>
      <c r="G221" s="60"/>
      <c r="H221" s="6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6"/>
    </row>
    <row r="222" customFormat="false" ht="15.75" hidden="false" customHeight="true" outlineLevel="0" collapsed="false">
      <c r="A222" s="1"/>
      <c r="B222" s="1"/>
      <c r="F222" s="60"/>
      <c r="G222" s="60"/>
      <c r="H222" s="6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6"/>
    </row>
    <row r="223" customFormat="false" ht="15.75" hidden="false" customHeight="true" outlineLevel="0" collapsed="false">
      <c r="A223" s="1"/>
      <c r="B223" s="1"/>
      <c r="F223" s="60"/>
      <c r="G223" s="60"/>
      <c r="H223" s="6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6"/>
    </row>
    <row r="224" customFormat="false" ht="15.75" hidden="false" customHeight="true" outlineLevel="0" collapsed="false">
      <c r="A224" s="1"/>
      <c r="B224" s="1"/>
      <c r="F224" s="60"/>
      <c r="G224" s="60"/>
      <c r="H224" s="6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6"/>
    </row>
    <row r="225" customFormat="false" ht="15.75" hidden="false" customHeight="true" outlineLevel="0" collapsed="false">
      <c r="A225" s="1"/>
      <c r="B225" s="1"/>
      <c r="F225" s="60"/>
      <c r="G225" s="60"/>
      <c r="H225" s="6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6"/>
    </row>
    <row r="226" customFormat="false" ht="15.75" hidden="false" customHeight="true" outlineLevel="0" collapsed="false">
      <c r="A226" s="1"/>
      <c r="B226" s="1"/>
      <c r="F226" s="60"/>
      <c r="G226" s="60"/>
      <c r="H226" s="6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6"/>
    </row>
    <row r="227" customFormat="false" ht="15.75" hidden="false" customHeight="true" outlineLevel="0" collapsed="false">
      <c r="A227" s="1"/>
      <c r="B227" s="1"/>
      <c r="F227" s="60"/>
      <c r="G227" s="60"/>
      <c r="H227" s="6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6"/>
    </row>
    <row r="228" customFormat="false" ht="15.75" hidden="false" customHeight="true" outlineLevel="0" collapsed="false">
      <c r="A228" s="1"/>
      <c r="B228" s="1"/>
      <c r="F228" s="60"/>
      <c r="G228" s="60"/>
      <c r="H228" s="6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6"/>
    </row>
    <row r="229" customFormat="false" ht="15.75" hidden="false" customHeight="true" outlineLevel="0" collapsed="false">
      <c r="A229" s="1"/>
      <c r="B229" s="1"/>
      <c r="F229" s="60"/>
      <c r="G229" s="60"/>
      <c r="H229" s="6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6"/>
    </row>
    <row r="230" customFormat="false" ht="15.75" hidden="false" customHeight="true" outlineLevel="0" collapsed="false">
      <c r="A230" s="1"/>
      <c r="B230" s="1"/>
      <c r="F230" s="60"/>
      <c r="G230" s="60"/>
      <c r="H230" s="6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6"/>
    </row>
    <row r="231" customFormat="false" ht="15.75" hidden="false" customHeight="true" outlineLevel="0" collapsed="false">
      <c r="A231" s="1"/>
      <c r="B231" s="1"/>
      <c r="F231" s="60"/>
      <c r="G231" s="60"/>
      <c r="H231" s="6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6"/>
    </row>
    <row r="232" customFormat="false" ht="15.75" hidden="false" customHeight="true" outlineLevel="0" collapsed="false">
      <c r="A232" s="1"/>
      <c r="B232" s="1"/>
      <c r="F232" s="60"/>
      <c r="G232" s="60"/>
      <c r="H232" s="6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6"/>
    </row>
    <row r="233" customFormat="false" ht="15.75" hidden="false" customHeight="true" outlineLevel="0" collapsed="false">
      <c r="A233" s="1"/>
      <c r="B233" s="1"/>
      <c r="F233" s="60"/>
      <c r="G233" s="60"/>
      <c r="H233" s="6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6"/>
    </row>
    <row r="234" customFormat="false" ht="15.75" hidden="false" customHeight="true" outlineLevel="0" collapsed="false">
      <c r="A234" s="1"/>
      <c r="B234" s="1"/>
      <c r="F234" s="60"/>
      <c r="G234" s="60"/>
      <c r="H234" s="6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6"/>
    </row>
    <row r="235" customFormat="false" ht="15.75" hidden="false" customHeight="true" outlineLevel="0" collapsed="false">
      <c r="A235" s="1"/>
      <c r="B235" s="1"/>
      <c r="F235" s="60"/>
      <c r="G235" s="60"/>
      <c r="H235" s="6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6"/>
    </row>
    <row r="236" customFormat="false" ht="15.75" hidden="false" customHeight="true" outlineLevel="0" collapsed="false">
      <c r="A236" s="1"/>
      <c r="B236" s="1"/>
      <c r="F236" s="60"/>
      <c r="G236" s="60"/>
      <c r="H236" s="6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6"/>
    </row>
    <row r="237" customFormat="false" ht="15.75" hidden="false" customHeight="true" outlineLevel="0" collapsed="false">
      <c r="A237" s="1"/>
      <c r="B237" s="1"/>
      <c r="F237" s="60"/>
      <c r="G237" s="60"/>
      <c r="H237" s="6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6"/>
    </row>
    <row r="238" customFormat="false" ht="15.75" hidden="false" customHeight="true" outlineLevel="0" collapsed="false">
      <c r="A238" s="1"/>
      <c r="B238" s="1"/>
      <c r="F238" s="60"/>
      <c r="G238" s="60"/>
      <c r="H238" s="6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6"/>
    </row>
    <row r="239" customFormat="false" ht="15.75" hidden="false" customHeight="true" outlineLevel="0" collapsed="false">
      <c r="A239" s="1"/>
      <c r="B239" s="1"/>
      <c r="F239" s="60"/>
      <c r="G239" s="60"/>
      <c r="H239" s="6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6"/>
    </row>
    <row r="240" customFormat="false" ht="15.75" hidden="false" customHeight="true" outlineLevel="0" collapsed="false">
      <c r="A240" s="1"/>
      <c r="B240" s="1"/>
      <c r="F240" s="60"/>
      <c r="G240" s="60"/>
      <c r="H240" s="6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6"/>
    </row>
    <row r="241" customFormat="false" ht="15.75" hidden="false" customHeight="true" outlineLevel="0" collapsed="false">
      <c r="A241" s="1"/>
      <c r="B241" s="1"/>
      <c r="F241" s="60"/>
      <c r="G241" s="60"/>
      <c r="H241" s="6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6"/>
    </row>
    <row r="242" customFormat="false" ht="15.75" hidden="false" customHeight="true" outlineLevel="0" collapsed="false">
      <c r="A242" s="1"/>
      <c r="B242" s="1"/>
      <c r="F242" s="60"/>
      <c r="G242" s="60"/>
      <c r="H242" s="6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6"/>
    </row>
    <row r="243" customFormat="false" ht="15.75" hidden="false" customHeight="true" outlineLevel="0" collapsed="false">
      <c r="A243" s="1"/>
      <c r="B243" s="1"/>
      <c r="F243" s="60"/>
      <c r="G243" s="60"/>
      <c r="H243" s="6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6"/>
    </row>
    <row r="244" customFormat="false" ht="15.75" hidden="false" customHeight="true" outlineLevel="0" collapsed="false">
      <c r="A244" s="1"/>
      <c r="B244" s="1"/>
      <c r="F244" s="60"/>
      <c r="G244" s="60"/>
      <c r="H244" s="6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6"/>
    </row>
    <row r="245" customFormat="false" ht="15.75" hidden="false" customHeight="true" outlineLevel="0" collapsed="false">
      <c r="A245" s="1"/>
      <c r="B245" s="1"/>
      <c r="F245" s="60"/>
      <c r="G245" s="60"/>
      <c r="H245" s="6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6"/>
    </row>
    <row r="246" customFormat="false" ht="15.75" hidden="false" customHeight="true" outlineLevel="0" collapsed="false">
      <c r="A246" s="1"/>
      <c r="B246" s="1"/>
      <c r="F246" s="60"/>
      <c r="G246" s="60"/>
      <c r="H246" s="6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6"/>
    </row>
    <row r="247" customFormat="false" ht="15.75" hidden="false" customHeight="true" outlineLevel="0" collapsed="false">
      <c r="A247" s="1"/>
      <c r="B247" s="1"/>
      <c r="F247" s="60"/>
      <c r="G247" s="60"/>
      <c r="H247" s="6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6"/>
    </row>
    <row r="248" customFormat="false" ht="15.75" hidden="false" customHeight="true" outlineLevel="0" collapsed="false">
      <c r="A248" s="1"/>
      <c r="B248" s="1"/>
      <c r="F248" s="60"/>
      <c r="G248" s="60"/>
      <c r="H248" s="6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6"/>
    </row>
    <row r="249" customFormat="false" ht="15.75" hidden="false" customHeight="true" outlineLevel="0" collapsed="false">
      <c r="A249" s="1"/>
      <c r="B249" s="1"/>
      <c r="F249" s="60"/>
      <c r="G249" s="60"/>
      <c r="H249" s="6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6"/>
    </row>
    <row r="250" customFormat="false" ht="15.75" hidden="false" customHeight="true" outlineLevel="0" collapsed="false">
      <c r="A250" s="1"/>
      <c r="B250" s="1"/>
      <c r="F250" s="60"/>
      <c r="G250" s="60"/>
      <c r="H250" s="6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6"/>
    </row>
    <row r="251" customFormat="false" ht="15.75" hidden="false" customHeight="true" outlineLevel="0" collapsed="false">
      <c r="A251" s="1"/>
      <c r="B251" s="1"/>
      <c r="F251" s="60"/>
      <c r="G251" s="60"/>
      <c r="H251" s="6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6"/>
    </row>
    <row r="252" customFormat="false" ht="15.75" hidden="false" customHeight="true" outlineLevel="0" collapsed="false">
      <c r="A252" s="1"/>
      <c r="B252" s="1"/>
      <c r="F252" s="60"/>
      <c r="G252" s="60"/>
      <c r="H252" s="6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6"/>
    </row>
    <row r="253" customFormat="false" ht="15.75" hidden="false" customHeight="true" outlineLevel="0" collapsed="false">
      <c r="A253" s="1"/>
      <c r="B253" s="1"/>
      <c r="F253" s="60"/>
      <c r="G253" s="60"/>
      <c r="H253" s="6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6"/>
    </row>
    <row r="254" customFormat="false" ht="15.75" hidden="false" customHeight="true" outlineLevel="0" collapsed="false">
      <c r="A254" s="1"/>
      <c r="B254" s="1"/>
      <c r="F254" s="60"/>
      <c r="G254" s="60"/>
      <c r="H254" s="6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6"/>
    </row>
    <row r="255" customFormat="false" ht="15.75" hidden="false" customHeight="true" outlineLevel="0" collapsed="false">
      <c r="A255" s="1"/>
      <c r="B255" s="1"/>
      <c r="F255" s="60"/>
      <c r="G255" s="60"/>
      <c r="H255" s="6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6"/>
    </row>
    <row r="256" customFormat="false" ht="15.75" hidden="false" customHeight="true" outlineLevel="0" collapsed="false">
      <c r="A256" s="1"/>
      <c r="B256" s="1"/>
      <c r="F256" s="60"/>
      <c r="G256" s="60"/>
      <c r="H256" s="6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6"/>
    </row>
    <row r="257" customFormat="false" ht="15.75" hidden="false" customHeight="true" outlineLevel="0" collapsed="false">
      <c r="A257" s="1"/>
      <c r="B257" s="1"/>
      <c r="F257" s="60"/>
      <c r="G257" s="60"/>
      <c r="H257" s="6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6"/>
    </row>
    <row r="258" customFormat="false" ht="15.75" hidden="false" customHeight="true" outlineLevel="0" collapsed="false">
      <c r="A258" s="1"/>
      <c r="B258" s="1"/>
      <c r="F258" s="60"/>
      <c r="G258" s="60"/>
      <c r="H258" s="6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6"/>
    </row>
    <row r="259" customFormat="false" ht="15.75" hidden="false" customHeight="true" outlineLevel="0" collapsed="false">
      <c r="A259" s="1"/>
      <c r="B259" s="1"/>
      <c r="F259" s="60"/>
      <c r="G259" s="60"/>
      <c r="H259" s="6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6"/>
    </row>
    <row r="260" customFormat="false" ht="15.75" hidden="false" customHeight="true" outlineLevel="0" collapsed="false">
      <c r="A260" s="1"/>
      <c r="B260" s="1"/>
      <c r="F260" s="60"/>
      <c r="G260" s="60"/>
      <c r="H260" s="6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6"/>
    </row>
    <row r="261" customFormat="false" ht="15.75" hidden="false" customHeight="true" outlineLevel="0" collapsed="false">
      <c r="A261" s="1"/>
      <c r="B261" s="1"/>
      <c r="F261" s="60"/>
      <c r="G261" s="60"/>
      <c r="H261" s="6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6"/>
    </row>
    <row r="262" customFormat="false" ht="15.75" hidden="false" customHeight="true" outlineLevel="0" collapsed="false">
      <c r="A262" s="1"/>
      <c r="B262" s="1"/>
      <c r="F262" s="60"/>
      <c r="G262" s="60"/>
      <c r="H262" s="6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6"/>
    </row>
    <row r="263" customFormat="false" ht="15.75" hidden="false" customHeight="true" outlineLevel="0" collapsed="false">
      <c r="A263" s="1"/>
      <c r="B263" s="1"/>
      <c r="F263" s="60"/>
      <c r="G263" s="60"/>
      <c r="H263" s="6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6"/>
    </row>
    <row r="264" customFormat="false" ht="15.75" hidden="false" customHeight="true" outlineLevel="0" collapsed="false">
      <c r="A264" s="1"/>
      <c r="B264" s="1"/>
      <c r="F264" s="60"/>
      <c r="G264" s="60"/>
      <c r="H264" s="6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6"/>
    </row>
    <row r="265" customFormat="false" ht="15.75" hidden="false" customHeight="true" outlineLevel="0" collapsed="false">
      <c r="A265" s="1"/>
      <c r="B265" s="1"/>
      <c r="F265" s="60"/>
      <c r="G265" s="60"/>
      <c r="H265" s="6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6"/>
    </row>
    <row r="266" customFormat="false" ht="15.75" hidden="false" customHeight="true" outlineLevel="0" collapsed="false">
      <c r="A266" s="1"/>
      <c r="B266" s="1"/>
      <c r="F266" s="60"/>
      <c r="G266" s="60"/>
      <c r="H266" s="6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6"/>
    </row>
    <row r="267" customFormat="false" ht="15.75" hidden="false" customHeight="true" outlineLevel="0" collapsed="false">
      <c r="A267" s="1"/>
      <c r="B267" s="1"/>
      <c r="F267" s="60"/>
      <c r="G267" s="60"/>
      <c r="H267" s="6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6"/>
    </row>
    <row r="268" customFormat="false" ht="15.75" hidden="false" customHeight="true" outlineLevel="0" collapsed="false">
      <c r="A268" s="1"/>
      <c r="B268" s="1"/>
      <c r="F268" s="60"/>
      <c r="G268" s="60"/>
      <c r="H268" s="6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6"/>
    </row>
    <row r="269" customFormat="false" ht="15.75" hidden="false" customHeight="true" outlineLevel="0" collapsed="false">
      <c r="A269" s="1"/>
      <c r="B269" s="1"/>
      <c r="F269" s="60"/>
      <c r="G269" s="60"/>
      <c r="H269" s="6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6"/>
    </row>
    <row r="270" customFormat="false" ht="15.75" hidden="false" customHeight="true" outlineLevel="0" collapsed="false">
      <c r="A270" s="1"/>
      <c r="B270" s="1"/>
      <c r="F270" s="60"/>
      <c r="G270" s="60"/>
      <c r="H270" s="6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6"/>
    </row>
    <row r="271" customFormat="false" ht="15.75" hidden="false" customHeight="true" outlineLevel="0" collapsed="false">
      <c r="A271" s="1"/>
      <c r="B271" s="1"/>
      <c r="F271" s="60"/>
      <c r="G271" s="60"/>
      <c r="H271" s="6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6"/>
    </row>
    <row r="272" customFormat="false" ht="15.75" hidden="false" customHeight="true" outlineLevel="0" collapsed="false">
      <c r="A272" s="1"/>
      <c r="B272" s="1"/>
      <c r="F272" s="60"/>
      <c r="G272" s="60"/>
      <c r="H272" s="6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6"/>
    </row>
    <row r="273" customFormat="false" ht="15.75" hidden="false" customHeight="true" outlineLevel="0" collapsed="false">
      <c r="A273" s="1"/>
      <c r="B273" s="1"/>
      <c r="F273" s="60"/>
      <c r="G273" s="60"/>
      <c r="H273" s="6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6"/>
    </row>
    <row r="274" customFormat="false" ht="15.75" hidden="false" customHeight="true" outlineLevel="0" collapsed="false">
      <c r="A274" s="1"/>
      <c r="B274" s="1"/>
      <c r="F274" s="60"/>
      <c r="G274" s="60"/>
      <c r="H274" s="6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6"/>
    </row>
    <row r="275" customFormat="false" ht="15.75" hidden="false" customHeight="true" outlineLevel="0" collapsed="false">
      <c r="A275" s="1"/>
      <c r="B275" s="1"/>
      <c r="F275" s="60"/>
      <c r="G275" s="60"/>
      <c r="H275" s="6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6"/>
    </row>
    <row r="276" customFormat="false" ht="15.75" hidden="false" customHeight="true" outlineLevel="0" collapsed="false">
      <c r="A276" s="1"/>
      <c r="B276" s="1"/>
      <c r="F276" s="60"/>
      <c r="G276" s="60"/>
      <c r="H276" s="6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6"/>
    </row>
    <row r="277" customFormat="false" ht="15.75" hidden="false" customHeight="true" outlineLevel="0" collapsed="false">
      <c r="A277" s="1"/>
      <c r="B277" s="1"/>
      <c r="F277" s="60"/>
      <c r="G277" s="60"/>
      <c r="H277" s="6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6"/>
    </row>
    <row r="278" customFormat="false" ht="15.75" hidden="false" customHeight="true" outlineLevel="0" collapsed="false">
      <c r="A278" s="1"/>
      <c r="B278" s="1"/>
      <c r="F278" s="60"/>
      <c r="G278" s="60"/>
      <c r="H278" s="6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6"/>
    </row>
    <row r="279" customFormat="false" ht="15.75" hidden="false" customHeight="true" outlineLevel="0" collapsed="false">
      <c r="A279" s="1"/>
      <c r="B279" s="1"/>
      <c r="F279" s="60"/>
      <c r="G279" s="60"/>
      <c r="H279" s="6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6"/>
    </row>
    <row r="280" customFormat="false" ht="15.75" hidden="false" customHeight="true" outlineLevel="0" collapsed="false">
      <c r="A280" s="1"/>
      <c r="B280" s="1"/>
      <c r="F280" s="60"/>
      <c r="G280" s="60"/>
      <c r="H280" s="6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6"/>
    </row>
    <row r="281" customFormat="false" ht="15.75" hidden="false" customHeight="true" outlineLevel="0" collapsed="false">
      <c r="A281" s="1"/>
      <c r="B281" s="1"/>
      <c r="F281" s="60"/>
      <c r="G281" s="60"/>
      <c r="H281" s="6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6"/>
    </row>
    <row r="282" customFormat="false" ht="15.75" hidden="false" customHeight="true" outlineLevel="0" collapsed="false">
      <c r="A282" s="1"/>
      <c r="B282" s="1"/>
      <c r="F282" s="60"/>
      <c r="G282" s="60"/>
      <c r="H282" s="6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6"/>
    </row>
    <row r="283" customFormat="false" ht="15.75" hidden="false" customHeight="true" outlineLevel="0" collapsed="false">
      <c r="A283" s="1"/>
      <c r="B283" s="1"/>
      <c r="F283" s="60"/>
      <c r="G283" s="60"/>
      <c r="H283" s="6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6"/>
    </row>
    <row r="284" customFormat="false" ht="15.75" hidden="false" customHeight="true" outlineLevel="0" collapsed="false">
      <c r="A284" s="1"/>
      <c r="B284" s="1"/>
      <c r="F284" s="60"/>
      <c r="G284" s="60"/>
      <c r="H284" s="6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6"/>
    </row>
    <row r="285" customFormat="false" ht="15.75" hidden="false" customHeight="true" outlineLevel="0" collapsed="false">
      <c r="A285" s="1"/>
      <c r="B285" s="1"/>
      <c r="F285" s="60"/>
      <c r="G285" s="60"/>
      <c r="H285" s="6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6"/>
    </row>
    <row r="286" customFormat="false" ht="15.75" hidden="false" customHeight="true" outlineLevel="0" collapsed="false">
      <c r="A286" s="1"/>
      <c r="B286" s="1"/>
      <c r="F286" s="60"/>
      <c r="G286" s="60"/>
      <c r="H286" s="6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6"/>
    </row>
    <row r="287" customFormat="false" ht="15.75" hidden="false" customHeight="true" outlineLevel="0" collapsed="false">
      <c r="A287" s="1"/>
      <c r="B287" s="1"/>
      <c r="F287" s="60"/>
      <c r="G287" s="60"/>
      <c r="H287" s="6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6"/>
    </row>
    <row r="288" customFormat="false" ht="15.75" hidden="false" customHeight="true" outlineLevel="0" collapsed="false">
      <c r="A288" s="1"/>
      <c r="B288" s="1"/>
      <c r="F288" s="60"/>
      <c r="G288" s="60"/>
      <c r="H288" s="6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6"/>
    </row>
    <row r="289" customFormat="false" ht="15.75" hidden="false" customHeight="true" outlineLevel="0" collapsed="false">
      <c r="A289" s="1"/>
      <c r="B289" s="1"/>
      <c r="F289" s="60"/>
      <c r="G289" s="60"/>
      <c r="H289" s="6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6"/>
    </row>
    <row r="290" customFormat="false" ht="15.75" hidden="false" customHeight="true" outlineLevel="0" collapsed="false">
      <c r="A290" s="1"/>
      <c r="B290" s="1"/>
      <c r="F290" s="60"/>
      <c r="G290" s="60"/>
      <c r="H290" s="6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6"/>
    </row>
    <row r="291" customFormat="false" ht="15.75" hidden="false" customHeight="true" outlineLevel="0" collapsed="false">
      <c r="A291" s="1"/>
      <c r="B291" s="1"/>
      <c r="F291" s="60"/>
      <c r="G291" s="60"/>
      <c r="H291" s="6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6"/>
    </row>
    <row r="292" customFormat="false" ht="15.75" hidden="false" customHeight="true" outlineLevel="0" collapsed="false">
      <c r="A292" s="1"/>
      <c r="B292" s="1"/>
      <c r="F292" s="60"/>
      <c r="G292" s="60"/>
      <c r="H292" s="6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6"/>
    </row>
    <row r="293" customFormat="false" ht="15.75" hidden="false" customHeight="true" outlineLevel="0" collapsed="false">
      <c r="A293" s="1"/>
      <c r="B293" s="1"/>
      <c r="F293" s="60"/>
      <c r="G293" s="60"/>
      <c r="H293" s="6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6"/>
    </row>
    <row r="294" customFormat="false" ht="15.75" hidden="false" customHeight="true" outlineLevel="0" collapsed="false">
      <c r="A294" s="1"/>
      <c r="B294" s="1"/>
      <c r="F294" s="60"/>
      <c r="G294" s="60"/>
      <c r="H294" s="6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6"/>
    </row>
    <row r="295" customFormat="false" ht="15.75" hidden="false" customHeight="true" outlineLevel="0" collapsed="false">
      <c r="A295" s="1"/>
      <c r="B295" s="1"/>
      <c r="F295" s="60"/>
      <c r="G295" s="60"/>
      <c r="H295" s="6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6"/>
    </row>
    <row r="296" customFormat="false" ht="15.75" hidden="false" customHeight="true" outlineLevel="0" collapsed="false">
      <c r="A296" s="1"/>
      <c r="B296" s="1"/>
      <c r="F296" s="60"/>
      <c r="G296" s="60"/>
      <c r="H296" s="6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6"/>
    </row>
    <row r="297" customFormat="false" ht="15.75" hidden="false" customHeight="true" outlineLevel="0" collapsed="false">
      <c r="A297" s="1"/>
      <c r="B297" s="1"/>
      <c r="F297" s="60"/>
      <c r="G297" s="60"/>
      <c r="H297" s="6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6"/>
    </row>
    <row r="298" customFormat="false" ht="15.75" hidden="false" customHeight="true" outlineLevel="0" collapsed="false">
      <c r="A298" s="1"/>
      <c r="B298" s="1"/>
      <c r="F298" s="60"/>
      <c r="G298" s="60"/>
      <c r="H298" s="6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6"/>
    </row>
    <row r="299" customFormat="false" ht="15.75" hidden="false" customHeight="true" outlineLevel="0" collapsed="false">
      <c r="A299" s="1"/>
      <c r="B299" s="1"/>
      <c r="F299" s="60"/>
      <c r="G299" s="60"/>
      <c r="H299" s="6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6"/>
    </row>
    <row r="300" customFormat="false" ht="15.75" hidden="false" customHeight="true" outlineLevel="0" collapsed="false">
      <c r="A300" s="1"/>
      <c r="B300" s="1"/>
      <c r="F300" s="60"/>
      <c r="G300" s="60"/>
      <c r="H300" s="6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6"/>
    </row>
    <row r="301" customFormat="false" ht="15.75" hidden="false" customHeight="true" outlineLevel="0" collapsed="false">
      <c r="A301" s="1"/>
      <c r="B301" s="1"/>
      <c r="F301" s="60"/>
      <c r="G301" s="60"/>
      <c r="H301" s="6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6"/>
    </row>
    <row r="302" customFormat="false" ht="15.75" hidden="false" customHeight="true" outlineLevel="0" collapsed="false">
      <c r="A302" s="1"/>
      <c r="B302" s="1"/>
      <c r="F302" s="60"/>
      <c r="G302" s="60"/>
      <c r="H302" s="6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6"/>
    </row>
    <row r="303" customFormat="false" ht="15.75" hidden="false" customHeight="true" outlineLevel="0" collapsed="false">
      <c r="A303" s="1"/>
      <c r="B303" s="1"/>
      <c r="F303" s="60"/>
      <c r="G303" s="60"/>
      <c r="H303" s="6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6"/>
    </row>
    <row r="304" customFormat="false" ht="15.75" hidden="false" customHeight="true" outlineLevel="0" collapsed="false">
      <c r="A304" s="1"/>
      <c r="B304" s="1"/>
      <c r="F304" s="60"/>
      <c r="G304" s="60"/>
      <c r="H304" s="6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6"/>
    </row>
    <row r="305" customFormat="false" ht="15.75" hidden="false" customHeight="true" outlineLevel="0" collapsed="false">
      <c r="A305" s="1"/>
      <c r="B305" s="1"/>
      <c r="F305" s="60"/>
      <c r="G305" s="60"/>
      <c r="H305" s="6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6"/>
    </row>
    <row r="306" customFormat="false" ht="15.75" hidden="false" customHeight="true" outlineLevel="0" collapsed="false">
      <c r="A306" s="1"/>
      <c r="B306" s="1"/>
      <c r="F306" s="60"/>
      <c r="G306" s="60"/>
      <c r="H306" s="6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6"/>
    </row>
    <row r="307" customFormat="false" ht="15.75" hidden="false" customHeight="true" outlineLevel="0" collapsed="false">
      <c r="A307" s="1"/>
      <c r="B307" s="1"/>
      <c r="F307" s="60"/>
      <c r="G307" s="60"/>
      <c r="H307" s="6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6"/>
    </row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</sheetData>
  <mergeCells count="12">
    <mergeCell ref="E1:Q1"/>
    <mergeCell ref="E2:Q2"/>
    <mergeCell ref="E3:Q3"/>
    <mergeCell ref="J4:K4"/>
    <mergeCell ref="L4:M4"/>
    <mergeCell ref="N4:O4"/>
    <mergeCell ref="Q4:R4"/>
    <mergeCell ref="S4:T4"/>
    <mergeCell ref="U4:V4"/>
    <mergeCell ref="X4:Y4"/>
    <mergeCell ref="Z4:AA4"/>
    <mergeCell ref="AB4:AC4"/>
  </mergeCells>
  <conditionalFormatting sqref="T6:T40 AA6:AA40 R6:R40 Y6:Y40 K6:K40 AC6:AD40 V6:W40 O6:P40 M6:M40">
    <cfRule type="expression" priority="2" aboveAverage="0" equalAverage="0" bottom="0" percent="0" rank="0" text="" dxfId="0">
      <formula>AND(J6=$S$2)</formula>
    </cfRule>
  </conditionalFormatting>
  <conditionalFormatting sqref="M6:M10 M14:M15 M18 M22 M24:M40 T6:T40 AA6:AA40 R6:R40 Y6:Y40 K6:K40 AC6:AC40 V6:V40 O6:P40">
    <cfRule type="expression" priority="3" aboveAverage="0" equalAverage="0" bottom="0" percent="0" rank="0" text="" dxfId="1">
      <formula>AND(J6=$S$1)</formula>
    </cfRule>
  </conditionalFormatting>
  <conditionalFormatting sqref="M11:M13 M16:M17 M19:M21 M23 W6:W40 AD6:AD40">
    <cfRule type="expression" priority="4" aboveAverage="0" equalAverage="0" bottom="0" percent="0" rank="0" text="" dxfId="2">
      <formula>AND(L6=$S$1)</formula>
    </cfRule>
  </conditionalFormatting>
  <conditionalFormatting sqref="S11:S13 U11:U13 X11:X13 Z11:Z13 S15:S40 U15:U40 X15:X40 Z15:Z40 L6:L40 N6:N40 Q6:Q40 AB11:AB40 J7:J40">
    <cfRule type="cellIs" priority="5" operator="equal" aboveAverage="0" equalAverage="0" bottom="0" percent="0" rank="0" text="" dxfId="3">
      <formula>$S$2</formula>
    </cfRule>
  </conditionalFormatting>
  <conditionalFormatting sqref="S11:S13 U11:U13 X11:X13 Z11:Z13 S15:S40 U15:U40 X15:X40 Z15:Z40 L6:L40 N6:N40 Q6:Q40 AB11:AB40 J7:J40">
    <cfRule type="cellIs" priority="6" operator="equal" aboveAverage="0" equalAverage="0" bottom="0" percent="0" rank="0" text="" dxfId="4">
      <formula>$S$1</formula>
    </cfRule>
  </conditionalFormatting>
  <conditionalFormatting sqref="S6:S7">
    <cfRule type="cellIs" priority="7" operator="equal" aboveAverage="0" equalAverage="0" bottom="0" percent="0" rank="0" text="" dxfId="5">
      <formula>$S$2</formula>
    </cfRule>
  </conditionalFormatting>
  <conditionalFormatting sqref="S6:S7">
    <cfRule type="cellIs" priority="8" operator="equal" aboveAverage="0" equalAverage="0" bottom="0" percent="0" rank="0" text="" dxfId="6">
      <formula>$S$1</formula>
    </cfRule>
  </conditionalFormatting>
  <conditionalFormatting sqref="U6:U7">
    <cfRule type="cellIs" priority="9" operator="equal" aboveAverage="0" equalAverage="0" bottom="0" percent="0" rank="0" text="" dxfId="7">
      <formula>$S$2</formula>
    </cfRule>
  </conditionalFormatting>
  <conditionalFormatting sqref="U6:U7">
    <cfRule type="cellIs" priority="10" operator="equal" aboveAverage="0" equalAverage="0" bottom="0" percent="0" rank="0" text="" dxfId="8">
      <formula>$S$1</formula>
    </cfRule>
  </conditionalFormatting>
  <conditionalFormatting sqref="X6:X7">
    <cfRule type="cellIs" priority="11" operator="equal" aboveAverage="0" equalAverage="0" bottom="0" percent="0" rank="0" text="" dxfId="9">
      <formula>$S$2</formula>
    </cfRule>
  </conditionalFormatting>
  <conditionalFormatting sqref="X6:X7">
    <cfRule type="cellIs" priority="12" operator="equal" aboveAverage="0" equalAverage="0" bottom="0" percent="0" rank="0" text="" dxfId="10">
      <formula>$S$1</formula>
    </cfRule>
  </conditionalFormatting>
  <conditionalFormatting sqref="Z6:Z7">
    <cfRule type="cellIs" priority="13" operator="equal" aboveAverage="0" equalAverage="0" bottom="0" percent="0" rank="0" text="" dxfId="11">
      <formula>$S$2</formula>
    </cfRule>
  </conditionalFormatting>
  <conditionalFormatting sqref="Z6:Z7">
    <cfRule type="cellIs" priority="14" operator="equal" aboveAverage="0" equalAverage="0" bottom="0" percent="0" rank="0" text="" dxfId="12">
      <formula>$S$1</formula>
    </cfRule>
  </conditionalFormatting>
  <conditionalFormatting sqref="AB6:AB8">
    <cfRule type="cellIs" priority="15" operator="equal" aboveAverage="0" equalAverage="0" bottom="0" percent="0" rank="0" text="" dxfId="13">
      <formula>$S$2</formula>
    </cfRule>
  </conditionalFormatting>
  <conditionalFormatting sqref="AB6:AB8">
    <cfRule type="cellIs" priority="16" operator="equal" aboveAverage="0" equalAverage="0" bottom="0" percent="0" rank="0" text="" dxfId="14">
      <formula>$S$1</formula>
    </cfRule>
  </conditionalFormatting>
  <conditionalFormatting sqref="J6">
    <cfRule type="cellIs" priority="17" operator="equal" aboveAverage="0" equalAverage="0" bottom="0" percent="0" rank="0" text="" dxfId="15">
      <formula>$S$2</formula>
    </cfRule>
  </conditionalFormatting>
  <conditionalFormatting sqref="J6">
    <cfRule type="cellIs" priority="18" operator="equal" aboveAverage="0" equalAverage="0" bottom="0" percent="0" rank="0" text="" dxfId="16">
      <formula>$S$1</formula>
    </cfRule>
  </conditionalFormatting>
  <conditionalFormatting sqref="AG6:AG40">
    <cfRule type="cellIs" priority="19" operator="equal" aboveAverage="0" equalAverage="0" bottom="0" percent="0" rank="0" text="" dxfId="17">
      <formula>0</formula>
    </cfRule>
  </conditionalFormatting>
  <conditionalFormatting sqref="S14">
    <cfRule type="cellIs" priority="20" operator="equal" aboveAverage="0" equalAverage="0" bottom="0" percent="0" rank="0" text="" dxfId="18">
      <formula>$S$2</formula>
    </cfRule>
  </conditionalFormatting>
  <conditionalFormatting sqref="S14">
    <cfRule type="cellIs" priority="21" operator="equal" aboveAverage="0" equalAverage="0" bottom="0" percent="0" rank="0" text="" dxfId="19">
      <formula>$S$1</formula>
    </cfRule>
  </conditionalFormatting>
  <conditionalFormatting sqref="S15">
    <cfRule type="cellIs" priority="22" operator="equal" aboveAverage="0" equalAverage="0" bottom="0" percent="0" rank="0" text="" dxfId="20">
      <formula>$S$2</formula>
    </cfRule>
  </conditionalFormatting>
  <conditionalFormatting sqref="S15">
    <cfRule type="cellIs" priority="23" operator="equal" aboveAverage="0" equalAverage="0" bottom="0" percent="0" rank="0" text="" dxfId="21">
      <formula>$S$1</formula>
    </cfRule>
  </conditionalFormatting>
  <conditionalFormatting sqref="U8">
    <cfRule type="cellIs" priority="24" operator="equal" aboveAverage="0" equalAverage="0" bottom="0" percent="0" rank="0" text="" dxfId="22">
      <formula>$S$2</formula>
    </cfRule>
  </conditionalFormatting>
  <conditionalFormatting sqref="U8">
    <cfRule type="cellIs" priority="25" operator="equal" aboveAverage="0" equalAverage="0" bottom="0" percent="0" rank="0" text="" dxfId="23">
      <formula>$S$1</formula>
    </cfRule>
  </conditionalFormatting>
  <conditionalFormatting sqref="U10">
    <cfRule type="cellIs" priority="26" operator="equal" aboveAverage="0" equalAverage="0" bottom="0" percent="0" rank="0" text="" dxfId="24">
      <formula>$S$2</formula>
    </cfRule>
  </conditionalFormatting>
  <conditionalFormatting sqref="U10">
    <cfRule type="cellIs" priority="27" operator="equal" aboveAverage="0" equalAverage="0" bottom="0" percent="0" rank="0" text="" dxfId="25">
      <formula>$S$1</formula>
    </cfRule>
  </conditionalFormatting>
  <conditionalFormatting sqref="U15">
    <cfRule type="cellIs" priority="28" operator="equal" aboveAverage="0" equalAverage="0" bottom="0" percent="0" rank="0" text="" dxfId="26">
      <formula>$S$2</formula>
    </cfRule>
  </conditionalFormatting>
  <conditionalFormatting sqref="U15">
    <cfRule type="cellIs" priority="29" operator="equal" aboveAverage="0" equalAverage="0" bottom="0" percent="0" rank="0" text="" dxfId="27">
      <formula>$S$1</formula>
    </cfRule>
  </conditionalFormatting>
  <conditionalFormatting sqref="U14">
    <cfRule type="cellIs" priority="30" operator="equal" aboveAverage="0" equalAverage="0" bottom="0" percent="0" rank="0" text="" dxfId="28">
      <formula>$S$2</formula>
    </cfRule>
  </conditionalFormatting>
  <conditionalFormatting sqref="U14">
    <cfRule type="cellIs" priority="31" operator="equal" aboveAverage="0" equalAverage="0" bottom="0" percent="0" rank="0" text="" dxfId="29">
      <formula>$S$1</formula>
    </cfRule>
  </conditionalFormatting>
  <conditionalFormatting sqref="X14">
    <cfRule type="cellIs" priority="32" operator="equal" aboveAverage="0" equalAverage="0" bottom="0" percent="0" rank="0" text="" dxfId="30">
      <formula>$S$2</formula>
    </cfRule>
  </conditionalFormatting>
  <conditionalFormatting sqref="X14">
    <cfRule type="cellIs" priority="33" operator="equal" aboveAverage="0" equalAverage="0" bottom="0" percent="0" rank="0" text="" dxfId="31">
      <formula>$S$1</formula>
    </cfRule>
  </conditionalFormatting>
  <conditionalFormatting sqref="X15">
    <cfRule type="cellIs" priority="34" operator="equal" aboveAverage="0" equalAverage="0" bottom="0" percent="0" rank="0" text="" dxfId="32">
      <formula>$S$2</formula>
    </cfRule>
  </conditionalFormatting>
  <conditionalFormatting sqref="X15">
    <cfRule type="cellIs" priority="35" operator="equal" aboveAverage="0" equalAverage="0" bottom="0" percent="0" rank="0" text="" dxfId="33">
      <formula>$S$1</formula>
    </cfRule>
  </conditionalFormatting>
  <conditionalFormatting sqref="X10">
    <cfRule type="cellIs" priority="36" operator="equal" aboveAverage="0" equalAverage="0" bottom="0" percent="0" rank="0" text="" dxfId="34">
      <formula>$S$2</formula>
    </cfRule>
  </conditionalFormatting>
  <conditionalFormatting sqref="X10">
    <cfRule type="cellIs" priority="37" operator="equal" aboveAverage="0" equalAverage="0" bottom="0" percent="0" rank="0" text="" dxfId="35">
      <formula>$S$1</formula>
    </cfRule>
  </conditionalFormatting>
  <conditionalFormatting sqref="X9">
    <cfRule type="cellIs" priority="38" operator="equal" aboveAverage="0" equalAverage="0" bottom="0" percent="0" rank="0" text="" dxfId="36">
      <formula>$S$2</formula>
    </cfRule>
  </conditionalFormatting>
  <conditionalFormatting sqref="X9">
    <cfRule type="cellIs" priority="39" operator="equal" aboveAverage="0" equalAverage="0" bottom="0" percent="0" rank="0" text="" dxfId="37">
      <formula>$S$1</formula>
    </cfRule>
  </conditionalFormatting>
  <conditionalFormatting sqref="X8">
    <cfRule type="cellIs" priority="40" operator="equal" aboveAverage="0" equalAverage="0" bottom="0" percent="0" rank="0" text="" dxfId="38">
      <formula>$S$2</formula>
    </cfRule>
  </conditionalFormatting>
  <conditionalFormatting sqref="X8">
    <cfRule type="cellIs" priority="41" operator="equal" aboveAverage="0" equalAverage="0" bottom="0" percent="0" rank="0" text="" dxfId="39">
      <formula>$S$1</formula>
    </cfRule>
  </conditionalFormatting>
  <conditionalFormatting sqref="Z8">
    <cfRule type="cellIs" priority="42" operator="equal" aboveAverage="0" equalAverage="0" bottom="0" percent="0" rank="0" text="" dxfId="40">
      <formula>$S$2</formula>
    </cfRule>
  </conditionalFormatting>
  <conditionalFormatting sqref="Z8">
    <cfRule type="cellIs" priority="43" operator="equal" aboveAverage="0" equalAverage="0" bottom="0" percent="0" rank="0" text="" dxfId="41">
      <formula>$S$1</formula>
    </cfRule>
  </conditionalFormatting>
  <conditionalFormatting sqref="Z9">
    <cfRule type="cellIs" priority="44" operator="equal" aboveAverage="0" equalAverage="0" bottom="0" percent="0" rank="0" text="" dxfId="42">
      <formula>$S$2</formula>
    </cfRule>
  </conditionalFormatting>
  <conditionalFormatting sqref="Z9">
    <cfRule type="cellIs" priority="45" operator="equal" aboveAverage="0" equalAverage="0" bottom="0" percent="0" rank="0" text="" dxfId="43">
      <formula>$S$1</formula>
    </cfRule>
  </conditionalFormatting>
  <conditionalFormatting sqref="Z10">
    <cfRule type="cellIs" priority="46" operator="equal" aboveAverage="0" equalAverage="0" bottom="0" percent="0" rank="0" text="" dxfId="44">
      <formula>$S$2</formula>
    </cfRule>
  </conditionalFormatting>
  <conditionalFormatting sqref="Z10">
    <cfRule type="cellIs" priority="47" operator="equal" aboveAverage="0" equalAverage="0" bottom="0" percent="0" rank="0" text="" dxfId="45">
      <formula>$S$1</formula>
    </cfRule>
  </conditionalFormatting>
  <conditionalFormatting sqref="Z15">
    <cfRule type="cellIs" priority="48" operator="equal" aboveAverage="0" equalAverage="0" bottom="0" percent="0" rank="0" text="" dxfId="46">
      <formula>$S$2</formula>
    </cfRule>
  </conditionalFormatting>
  <conditionalFormatting sqref="Z15">
    <cfRule type="cellIs" priority="49" operator="equal" aboveAverage="0" equalAverage="0" bottom="0" percent="0" rank="0" text="" dxfId="47">
      <formula>$S$1</formula>
    </cfRule>
  </conditionalFormatting>
  <conditionalFormatting sqref="Z14">
    <cfRule type="cellIs" priority="50" operator="equal" aboveAverage="0" equalAverage="0" bottom="0" percent="0" rank="0" text="" dxfId="48">
      <formula>$S$2</formula>
    </cfRule>
  </conditionalFormatting>
  <conditionalFormatting sqref="Z14">
    <cfRule type="cellIs" priority="51" operator="equal" aboveAverage="0" equalAverage="0" bottom="0" percent="0" rank="0" text="" dxfId="49">
      <formula>$S$1</formula>
    </cfRule>
  </conditionalFormatting>
  <conditionalFormatting sqref="U9">
    <cfRule type="cellIs" priority="52" operator="equal" aboveAverage="0" equalAverage="0" bottom="0" percent="0" rank="0" text="" dxfId="50">
      <formula>$S$2</formula>
    </cfRule>
  </conditionalFormatting>
  <conditionalFormatting sqref="U9">
    <cfRule type="cellIs" priority="53" operator="equal" aboveAverage="0" equalAverage="0" bottom="0" percent="0" rank="0" text="" dxfId="51">
      <formula>$S$1</formula>
    </cfRule>
  </conditionalFormatting>
  <conditionalFormatting sqref="AB15">
    <cfRule type="cellIs" priority="54" operator="equal" aboveAverage="0" equalAverage="0" bottom="0" percent="0" rank="0" text="" dxfId="52">
      <formula>$S$2</formula>
    </cfRule>
  </conditionalFormatting>
  <conditionalFormatting sqref="AB15">
    <cfRule type="cellIs" priority="55" operator="equal" aboveAverage="0" equalAverage="0" bottom="0" percent="0" rank="0" text="" dxfId="53">
      <formula>$S$1</formula>
    </cfRule>
  </conditionalFormatting>
  <conditionalFormatting sqref="AB10">
    <cfRule type="cellIs" priority="56" operator="equal" aboveAverage="0" equalAverage="0" bottom="0" percent="0" rank="0" text="" dxfId="54">
      <formula>$S$2</formula>
    </cfRule>
  </conditionalFormatting>
  <conditionalFormatting sqref="AB10">
    <cfRule type="cellIs" priority="57" operator="equal" aboveAverage="0" equalAverage="0" bottom="0" percent="0" rank="0" text="" dxfId="55">
      <formula>$S$1</formula>
    </cfRule>
  </conditionalFormatting>
  <conditionalFormatting sqref="AB9">
    <cfRule type="cellIs" priority="58" operator="equal" aboveAverage="0" equalAverage="0" bottom="0" percent="0" rank="0" text="" dxfId="56">
      <formula>$S$2</formula>
    </cfRule>
  </conditionalFormatting>
  <conditionalFormatting sqref="AB9">
    <cfRule type="cellIs" priority="59" operator="equal" aboveAverage="0" equalAverage="0" bottom="0" percent="0" rank="0" text="" dxfId="57">
      <formula>$S$1</formula>
    </cfRule>
  </conditionalFormatting>
  <conditionalFormatting sqref="S9">
    <cfRule type="cellIs" priority="60" operator="equal" aboveAverage="0" equalAverage="0" bottom="0" percent="0" rank="0" text="" dxfId="58">
      <formula>$S$2</formula>
    </cfRule>
  </conditionalFormatting>
  <conditionalFormatting sqref="S9">
    <cfRule type="cellIs" priority="61" operator="equal" aboveAverage="0" equalAverage="0" bottom="0" percent="0" rank="0" text="" dxfId="59">
      <formula>$S$1</formula>
    </cfRule>
  </conditionalFormatting>
  <conditionalFormatting sqref="S8">
    <cfRule type="cellIs" priority="62" operator="equal" aboveAverage="0" equalAverage="0" bottom="0" percent="0" rank="0" text="" dxfId="60">
      <formula>$S$2</formula>
    </cfRule>
  </conditionalFormatting>
  <conditionalFormatting sqref="S8">
    <cfRule type="cellIs" priority="63" operator="equal" aboveAverage="0" equalAverage="0" bottom="0" percent="0" rank="0" text="" dxfId="61">
      <formula>$S$1</formula>
    </cfRule>
  </conditionalFormatting>
  <conditionalFormatting sqref="S10">
    <cfRule type="cellIs" priority="64" operator="equal" aboveAverage="0" equalAverage="0" bottom="0" percent="0" rank="0" text="" dxfId="62">
      <formula>$S$2</formula>
    </cfRule>
  </conditionalFormatting>
  <conditionalFormatting sqref="S10">
    <cfRule type="cellIs" priority="65" operator="equal" aboveAverage="0" equalAverage="0" bottom="0" percent="0" rank="0" text="" dxfId="63">
      <formula>$S$1</formula>
    </cfRule>
  </conditionalFormatting>
  <dataValidations count="2">
    <dataValidation allowBlank="true" operator="between" showDropDown="false" showErrorMessage="true" showInputMessage="false" sqref="J6:J40 L6:L40 N6:N40 Q6:Q40 S6:S40 U6:U40 X6:X40 Z6:Z40 AB6:AB40" type="list">
      <formula1>$S$1:$S$2</formula1>
      <formula2>0</formula2>
    </dataValidation>
    <dataValidation allowBlank="true" operator="between" showDropDown="false" showErrorMessage="true" showInputMessage="false" sqref="G6:G40 G42:G45" type="list">
      <formula1>'IPF GL Formula'!$A$4:$A$11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6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4.66"/>
    <col collapsed="false" customWidth="true" hidden="false" outlineLevel="0" max="2" min="2" style="0" width="24.34"/>
    <col collapsed="false" customWidth="true" hidden="false" outlineLevel="0" max="6" min="3" style="0" width="12.66"/>
    <col collapsed="false" customWidth="true" hidden="false" outlineLevel="0" max="25" min="7" style="0" width="8.67"/>
    <col collapsed="false" customWidth="true" hidden="false" outlineLevel="0" max="1025" min="26" style="0" width="14.43"/>
  </cols>
  <sheetData>
    <row r="1" customFormat="false" ht="14.25" hidden="false" customHeight="true" outlineLevel="0" collapsed="false">
      <c r="A1" s="62" t="s">
        <v>109</v>
      </c>
      <c r="B1" s="62"/>
      <c r="C1" s="62"/>
      <c r="D1" s="62"/>
      <c r="E1" s="62"/>
      <c r="F1" s="63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customFormat="false" ht="0.75" hidden="false" customHeight="true" outlineLevel="0" collapsed="false">
      <c r="A2" s="62"/>
      <c r="B2" s="62"/>
      <c r="C2" s="62"/>
      <c r="D2" s="62"/>
      <c r="E2" s="62"/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customFormat="false" ht="12.75" hidden="false" customHeight="true" outlineLevel="0" collapsed="false">
      <c r="A3" s="65" t="s">
        <v>110</v>
      </c>
      <c r="B3" s="65" t="s">
        <v>111</v>
      </c>
      <c r="C3" s="66" t="s">
        <v>112</v>
      </c>
      <c r="D3" s="66" t="s">
        <v>113</v>
      </c>
      <c r="E3" s="67" t="s">
        <v>114</v>
      </c>
      <c r="F3" s="67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customFormat="false" ht="12.75" hidden="false" customHeight="true" outlineLevel="0" collapsed="false">
      <c r="A4" s="68" t="s">
        <v>115</v>
      </c>
      <c r="B4" s="69" t="s">
        <v>116</v>
      </c>
      <c r="C4" s="70" t="n">
        <v>1199.72839</v>
      </c>
      <c r="D4" s="70" t="n">
        <v>1025.18162</v>
      </c>
      <c r="E4" s="71" t="n">
        <v>0.00921</v>
      </c>
      <c r="F4" s="72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customFormat="false" ht="12.75" hidden="false" customHeight="true" outlineLevel="0" collapsed="false">
      <c r="A5" s="68" t="s">
        <v>117</v>
      </c>
      <c r="B5" s="69" t="s">
        <v>118</v>
      </c>
      <c r="C5" s="70" t="n">
        <v>320.98041</v>
      </c>
      <c r="D5" s="70" t="n">
        <v>281.40258</v>
      </c>
      <c r="E5" s="71" t="n">
        <v>0.01008</v>
      </c>
      <c r="F5" s="72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customFormat="false" ht="12.75" hidden="false" customHeight="true" outlineLevel="0" collapsed="false">
      <c r="A6" s="68" t="s">
        <v>119</v>
      </c>
      <c r="B6" s="69" t="s">
        <v>120</v>
      </c>
      <c r="C6" s="70" t="n">
        <v>1236.25115</v>
      </c>
      <c r="D6" s="70" t="n">
        <v>1449.21864</v>
      </c>
      <c r="E6" s="71" t="n">
        <v>0.01644</v>
      </c>
      <c r="F6" s="72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customFormat="false" ht="12.75" hidden="false" customHeight="true" outlineLevel="0" collapsed="false">
      <c r="A7" s="68" t="s">
        <v>121</v>
      </c>
      <c r="B7" s="69" t="s">
        <v>122</v>
      </c>
      <c r="C7" s="70" t="n">
        <v>381.22073</v>
      </c>
      <c r="D7" s="70" t="n">
        <v>73.79378</v>
      </c>
      <c r="E7" s="71" t="n">
        <v>0.02398</v>
      </c>
      <c r="F7" s="72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customFormat="false" ht="12.75" hidden="false" customHeight="true" outlineLevel="0" collapsed="false">
      <c r="A8" s="68" t="s">
        <v>35</v>
      </c>
      <c r="B8" s="69" t="s">
        <v>123</v>
      </c>
      <c r="C8" s="70" t="n">
        <v>610.32796</v>
      </c>
      <c r="D8" s="70" t="n">
        <v>1045.59282</v>
      </c>
      <c r="E8" s="71" t="n">
        <v>0.03048</v>
      </c>
      <c r="F8" s="72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customFormat="false" ht="12.75" hidden="false" customHeight="true" outlineLevel="0" collapsed="false">
      <c r="A9" s="68" t="s">
        <v>124</v>
      </c>
      <c r="B9" s="69" t="s">
        <v>125</v>
      </c>
      <c r="C9" s="70" t="n">
        <v>142.40398</v>
      </c>
      <c r="D9" s="70" t="n">
        <v>442.52671</v>
      </c>
      <c r="E9" s="71" t="n">
        <v>0.04724</v>
      </c>
      <c r="F9" s="72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</row>
    <row r="10" customFormat="false" ht="12.75" hidden="false" customHeight="true" outlineLevel="0" collapsed="false">
      <c r="A10" s="68" t="s">
        <v>126</v>
      </c>
      <c r="B10" s="69" t="s">
        <v>127</v>
      </c>
      <c r="C10" s="70" t="n">
        <v>758.63878</v>
      </c>
      <c r="D10" s="70" t="n">
        <v>949.31382</v>
      </c>
      <c r="E10" s="71" t="n">
        <v>0.02435</v>
      </c>
      <c r="F10" s="72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</row>
    <row r="11" customFormat="false" ht="12.75" hidden="false" customHeight="true" outlineLevel="0" collapsed="false">
      <c r="A11" s="68" t="s">
        <v>128</v>
      </c>
      <c r="B11" s="69" t="s">
        <v>129</v>
      </c>
      <c r="C11" s="70" t="n">
        <v>221.82209</v>
      </c>
      <c r="D11" s="70" t="n">
        <v>357.00377</v>
      </c>
      <c r="E11" s="71" t="n">
        <v>0.02937</v>
      </c>
      <c r="F11" s="72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</row>
    <row r="12" customFormat="false" ht="12.75" hidden="false" customHeight="true" outlineLevel="0" collapsed="false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</row>
    <row r="13" customFormat="false" ht="12.75" hidden="false" customHeight="true" outlineLevel="0" collapsed="false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</row>
    <row r="14" customFormat="false" ht="12.75" hidden="false" customHeight="true" outlineLevel="0" collapsed="false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</row>
    <row r="15" customFormat="false" ht="12.75" hidden="false" customHeight="true" outlineLevel="0" collapsed="false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</row>
    <row r="16" customFormat="false" ht="12.75" hidden="false" customHeight="true" outlineLevel="0" collapsed="false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7" customFormat="false" ht="12.75" hidden="false" customHeight="true" outlineLevel="0" collapsed="false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</row>
    <row r="18" customFormat="false" ht="12.75" hidden="false" customHeight="true" outlineLevel="0" collapsed="false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customFormat="false" ht="12.75" hidden="false" customHeight="true" outlineLevel="0" collapsed="false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</row>
    <row r="20" customFormat="false" ht="12.75" hidden="false" customHeight="true" outlineLevel="0" collapsed="false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</row>
    <row r="21" customFormat="false" ht="12.75" hidden="false" customHeight="true" outlineLevel="0" collapsed="false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</row>
    <row r="22" customFormat="false" ht="12.75" hidden="false" customHeight="true" outlineLevel="0" collapsed="false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</row>
    <row r="23" customFormat="false" ht="12.75" hidden="false" customHeight="true" outlineLevel="0" collapsed="false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</row>
    <row r="24" customFormat="false" ht="12.75" hidden="false" customHeight="true" outlineLevel="0" collapsed="false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</row>
    <row r="25" customFormat="false" ht="12.75" hidden="false" customHeight="true" outlineLevel="0" collapsed="false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</row>
    <row r="26" customFormat="false" ht="12.75" hidden="false" customHeight="true" outlineLevel="0" collapsed="false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</row>
    <row r="27" customFormat="false" ht="12.75" hidden="false" customHeight="true" outlineLevel="0" collapsed="false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</row>
    <row r="28" customFormat="false" ht="12.75" hidden="false" customHeight="true" outlineLevel="0" collapsed="false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</row>
    <row r="29" customFormat="false" ht="12.75" hidden="false" customHeight="true" outlineLevel="0" collapsed="false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</row>
    <row r="30" customFormat="false" ht="12.75" hidden="false" customHeight="true" outlineLevel="0" collapsed="false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</row>
    <row r="31" customFormat="false" ht="12.75" hidden="false" customHeight="true" outlineLevel="0" collapsed="false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</row>
    <row r="32" customFormat="false" ht="12.75" hidden="false" customHeight="true" outlineLevel="0" collapsed="false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</row>
    <row r="33" customFormat="false" ht="12.75" hidden="false" customHeight="true" outlineLevel="0" collapsed="false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customFormat="false" ht="12.75" hidden="false" customHeight="true" outlineLevel="0" collapsed="false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</row>
    <row r="35" customFormat="false" ht="12.75" hidden="false" customHeight="true" outlineLevel="0" collapsed="false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</row>
    <row r="36" customFormat="false" ht="12.75" hidden="false" customHeight="true" outlineLevel="0" collapsed="false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</row>
    <row r="37" customFormat="false" ht="12.75" hidden="false" customHeight="true" outlineLevel="0" collapsed="false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</row>
    <row r="38" customFormat="false" ht="12.75" hidden="false" customHeight="true" outlineLevel="0" collapsed="false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</row>
    <row r="39" customFormat="false" ht="12.75" hidden="false" customHeight="true" outlineLevel="0" collapsed="false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</row>
    <row r="40" customFormat="false" ht="12.75" hidden="false" customHeight="true" outlineLevel="0" collapsed="false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</row>
    <row r="41" customFormat="false" ht="12.75" hidden="false" customHeight="true" outlineLevel="0" collapsed="false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</row>
    <row r="42" customFormat="false" ht="12.75" hidden="false" customHeight="true" outlineLevel="0" collapsed="false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</row>
    <row r="43" customFormat="false" ht="12.75" hidden="false" customHeight="true" outlineLevel="0" collapsed="false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</row>
    <row r="44" customFormat="false" ht="12.75" hidden="false" customHeight="true" outlineLevel="0" collapsed="false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</row>
    <row r="45" customFormat="false" ht="12.75" hidden="false" customHeight="true" outlineLevel="0" collapsed="false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</row>
    <row r="46" customFormat="false" ht="12.75" hidden="false" customHeight="true" outlineLevel="0" collapsed="false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customFormat="false" ht="12.75" hidden="false" customHeight="true" outlineLevel="0" collapsed="false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customFormat="false" ht="12.75" hidden="false" customHeight="true" outlineLevel="0" collapsed="false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customFormat="false" ht="12.75" hidden="false" customHeight="true" outlineLevel="0" collapsed="false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</row>
    <row r="50" customFormat="false" ht="12.75" hidden="false" customHeight="true" outlineLevel="0" collapsed="false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</row>
    <row r="51" customFormat="false" ht="12.75" hidden="false" customHeight="true" outlineLevel="0" collapsed="false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</row>
    <row r="52" customFormat="false" ht="12.75" hidden="false" customHeight="true" outlineLevel="0" collapsed="false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</row>
    <row r="53" customFormat="false" ht="12.75" hidden="false" customHeight="true" outlineLevel="0" collapsed="false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</row>
    <row r="54" customFormat="false" ht="12.75" hidden="false" customHeight="true" outlineLevel="0" collapsed="false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</row>
    <row r="55" customFormat="false" ht="12.75" hidden="false" customHeight="true" outlineLevel="0" collapsed="false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</row>
    <row r="56" customFormat="false" ht="12.75" hidden="false" customHeight="true" outlineLevel="0" collapsed="false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</row>
    <row r="57" customFormat="false" ht="12.75" hidden="false" customHeight="true" outlineLevel="0" collapsed="false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</row>
    <row r="58" customFormat="false" ht="12.75" hidden="false" customHeight="true" outlineLevel="0" collapsed="false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</row>
    <row r="59" customFormat="false" ht="12.75" hidden="false" customHeight="true" outlineLevel="0" collapsed="false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</row>
    <row r="60" customFormat="false" ht="12.75" hidden="false" customHeight="true" outlineLevel="0" collapsed="false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</row>
    <row r="61" customFormat="false" ht="12.75" hidden="false" customHeight="true" outlineLevel="0" collapsed="false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</row>
    <row r="62" customFormat="false" ht="12.75" hidden="false" customHeight="true" outlineLevel="0" collapsed="false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</row>
    <row r="63" customFormat="false" ht="12.75" hidden="false" customHeight="true" outlineLevel="0" collapsed="false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</row>
    <row r="64" customFormat="false" ht="12.75" hidden="false" customHeight="true" outlineLevel="0" collapsed="false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</row>
    <row r="65" customFormat="false" ht="12.75" hidden="false" customHeight="true" outlineLevel="0" collapsed="false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</row>
    <row r="66" customFormat="false" ht="12.75" hidden="false" customHeight="true" outlineLevel="0" collapsed="false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</row>
    <row r="67" customFormat="false" ht="12.75" hidden="false" customHeight="true" outlineLevel="0" collapsed="false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</row>
    <row r="68" customFormat="false" ht="12.75" hidden="false" customHeight="true" outlineLevel="0" collapsed="false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</row>
    <row r="69" customFormat="false" ht="12.75" hidden="false" customHeight="true" outlineLevel="0" collapsed="false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</row>
    <row r="70" customFormat="false" ht="12.75" hidden="false" customHeight="true" outlineLevel="0" collapsed="false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</row>
    <row r="71" customFormat="false" ht="12.75" hidden="false" customHeight="true" outlineLevel="0" collapsed="false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</row>
    <row r="72" customFormat="false" ht="12.75" hidden="false" customHeight="true" outlineLevel="0" collapsed="false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</row>
    <row r="73" customFormat="false" ht="12.75" hidden="false" customHeight="true" outlineLevel="0" collapsed="false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</row>
    <row r="74" customFormat="false" ht="12.75" hidden="false" customHeight="true" outlineLevel="0" collapsed="false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</row>
    <row r="75" customFormat="false" ht="12.75" hidden="false" customHeight="true" outlineLevel="0" collapsed="false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</row>
    <row r="76" customFormat="false" ht="12.75" hidden="false" customHeight="true" outlineLevel="0" collapsed="false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</row>
    <row r="77" customFormat="false" ht="12.75" hidden="false" customHeight="true" outlineLevel="0" collapsed="false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</row>
    <row r="78" customFormat="false" ht="12.75" hidden="false" customHeight="true" outlineLevel="0" collapsed="false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</row>
    <row r="79" customFormat="false" ht="12.75" hidden="false" customHeight="true" outlineLevel="0" collapsed="false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</row>
    <row r="80" customFormat="false" ht="12.75" hidden="false" customHeight="true" outlineLevel="0" collapsed="false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</row>
    <row r="81" customFormat="false" ht="12.75" hidden="false" customHeight="true" outlineLevel="0" collapsed="false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</row>
    <row r="82" customFormat="false" ht="12.75" hidden="false" customHeight="true" outlineLevel="0" collapsed="false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</row>
    <row r="83" customFormat="false" ht="12.75" hidden="false" customHeight="true" outlineLevel="0" collapsed="false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</row>
    <row r="84" customFormat="false" ht="12.75" hidden="false" customHeight="true" outlineLevel="0" collapsed="false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</row>
    <row r="85" customFormat="false" ht="12.75" hidden="false" customHeight="true" outlineLevel="0" collapsed="false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</row>
    <row r="86" customFormat="false" ht="12.75" hidden="false" customHeight="true" outlineLevel="0" collapsed="false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</row>
    <row r="87" customFormat="false" ht="12.75" hidden="false" customHeight="true" outlineLevel="0" collapsed="false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</row>
    <row r="88" customFormat="false" ht="12.75" hidden="false" customHeight="true" outlineLevel="0" collapsed="false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</row>
    <row r="89" customFormat="false" ht="12.75" hidden="false" customHeight="true" outlineLevel="0" collapsed="false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</row>
    <row r="90" customFormat="false" ht="12.75" hidden="false" customHeight="true" outlineLevel="0" collapsed="false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</row>
    <row r="91" customFormat="false" ht="12.75" hidden="false" customHeight="true" outlineLevel="0" collapsed="false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</row>
    <row r="92" customFormat="false" ht="12.75" hidden="false" customHeight="true" outlineLevel="0" collapsed="false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</row>
    <row r="93" customFormat="false" ht="12.75" hidden="false" customHeight="true" outlineLevel="0" collapsed="false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</row>
    <row r="94" customFormat="false" ht="12.75" hidden="false" customHeight="true" outlineLevel="0" collapsed="false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</row>
    <row r="95" customFormat="false" ht="12.75" hidden="false" customHeight="true" outlineLevel="0" collapsed="false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</row>
    <row r="96" customFormat="false" ht="12.75" hidden="false" customHeight="true" outlineLevel="0" collapsed="false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</row>
    <row r="97" customFormat="false" ht="12.75" hidden="false" customHeight="true" outlineLevel="0" collapsed="false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</row>
    <row r="98" customFormat="false" ht="12.75" hidden="false" customHeight="true" outlineLevel="0" collapsed="false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</row>
    <row r="99" customFormat="false" ht="12.75" hidden="false" customHeight="true" outlineLevel="0" collapsed="false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</row>
    <row r="100" customFormat="false" ht="12.75" hidden="false" customHeight="true" outlineLevel="0" collapsed="false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</row>
    <row r="101" customFormat="false" ht="12.75" hidden="false" customHeight="true" outlineLevel="0" collapsed="false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</row>
    <row r="102" customFormat="false" ht="12.75" hidden="false" customHeight="true" outlineLevel="0" collapsed="false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</row>
    <row r="103" customFormat="false" ht="12.75" hidden="false" customHeight="true" outlineLevel="0" collapsed="false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</row>
    <row r="104" customFormat="false" ht="12.75" hidden="false" customHeight="true" outlineLevel="0" collapsed="false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</row>
    <row r="105" customFormat="false" ht="12.75" hidden="false" customHeight="true" outlineLevel="0" collapsed="false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</row>
    <row r="106" customFormat="false" ht="12.75" hidden="false" customHeight="true" outlineLevel="0" collapsed="false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</row>
    <row r="107" customFormat="false" ht="12.75" hidden="false" customHeight="true" outlineLevel="0" collapsed="false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</row>
    <row r="108" customFormat="false" ht="12.75" hidden="false" customHeight="true" outlineLevel="0" collapsed="false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</row>
    <row r="109" customFormat="false" ht="12.75" hidden="false" customHeight="true" outlineLevel="0" collapsed="false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</row>
    <row r="110" customFormat="false" ht="12.75" hidden="false" customHeight="true" outlineLevel="0" collapsed="false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</row>
    <row r="111" customFormat="false" ht="12.75" hidden="false" customHeight="true" outlineLevel="0" collapsed="false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</row>
    <row r="112" customFormat="false" ht="12.75" hidden="false" customHeight="true" outlineLevel="0" collapsed="false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</row>
    <row r="113" customFormat="false" ht="12.75" hidden="false" customHeight="true" outlineLevel="0" collapsed="false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</row>
    <row r="114" customFormat="false" ht="12.75" hidden="false" customHeight="true" outlineLevel="0" collapsed="false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</row>
    <row r="115" customFormat="false" ht="12.75" hidden="false" customHeight="true" outlineLevel="0" collapsed="false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</row>
    <row r="116" customFormat="false" ht="12.75" hidden="false" customHeight="true" outlineLevel="0" collapsed="false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</row>
    <row r="117" customFormat="false" ht="12.75" hidden="false" customHeight="true" outlineLevel="0" collapsed="false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</row>
    <row r="118" customFormat="false" ht="12.75" hidden="false" customHeight="true" outlineLevel="0" collapsed="false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</row>
    <row r="119" customFormat="false" ht="12.75" hidden="false" customHeight="true" outlineLevel="0" collapsed="false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</row>
    <row r="120" customFormat="false" ht="12.75" hidden="false" customHeight="true" outlineLevel="0" collapsed="false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</row>
    <row r="121" customFormat="false" ht="12.75" hidden="false" customHeight="true" outlineLevel="0" collapsed="false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</row>
    <row r="122" customFormat="false" ht="12.75" hidden="false" customHeight="true" outlineLevel="0" collapsed="false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</row>
    <row r="123" customFormat="false" ht="12.75" hidden="false" customHeight="true" outlineLevel="0" collapsed="false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</row>
    <row r="124" customFormat="false" ht="12.75" hidden="false" customHeight="true" outlineLevel="0" collapsed="false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</row>
    <row r="125" customFormat="false" ht="12.75" hidden="false" customHeight="true" outlineLevel="0" collapsed="false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</row>
    <row r="126" customFormat="false" ht="12.75" hidden="false" customHeight="true" outlineLevel="0" collapsed="false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</row>
    <row r="127" customFormat="false" ht="12.75" hidden="false" customHeight="true" outlineLevel="0" collapsed="false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</row>
    <row r="128" customFormat="false" ht="12.75" hidden="false" customHeight="true" outlineLevel="0" collapsed="false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</row>
    <row r="129" customFormat="false" ht="12.75" hidden="false" customHeight="true" outlineLevel="0" collapsed="false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</row>
    <row r="130" customFormat="false" ht="12.75" hidden="false" customHeight="true" outlineLevel="0" collapsed="false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</row>
    <row r="131" customFormat="false" ht="12.75" hidden="false" customHeight="true" outlineLevel="0" collapsed="false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</row>
    <row r="132" customFormat="false" ht="12.75" hidden="false" customHeight="true" outlineLevel="0" collapsed="false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</row>
    <row r="133" customFormat="false" ht="12.75" hidden="false" customHeight="true" outlineLevel="0" collapsed="false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</row>
    <row r="134" customFormat="false" ht="12.75" hidden="false" customHeight="true" outlineLevel="0" collapsed="false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</row>
    <row r="135" customFormat="false" ht="12.75" hidden="false" customHeight="true" outlineLevel="0" collapsed="false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</row>
    <row r="136" customFormat="false" ht="12.75" hidden="false" customHeight="true" outlineLevel="0" collapsed="false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</row>
    <row r="137" customFormat="false" ht="12.75" hidden="false" customHeight="true" outlineLevel="0" collapsed="false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</row>
    <row r="138" customFormat="false" ht="12.75" hidden="false" customHeight="true" outlineLevel="0" collapsed="false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</row>
    <row r="139" customFormat="false" ht="12.75" hidden="false" customHeight="true" outlineLevel="0" collapsed="false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</row>
    <row r="140" customFormat="false" ht="12.75" hidden="false" customHeight="true" outlineLevel="0" collapsed="false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</row>
    <row r="141" customFormat="false" ht="12.75" hidden="false" customHeight="true" outlineLevel="0" collapsed="false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</row>
    <row r="142" customFormat="false" ht="12.75" hidden="false" customHeight="true" outlineLevel="0" collapsed="false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</row>
    <row r="143" customFormat="false" ht="12.75" hidden="false" customHeight="true" outlineLevel="0" collapsed="false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</row>
    <row r="144" customFormat="false" ht="12.75" hidden="false" customHeight="true" outlineLevel="0" collapsed="false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</row>
    <row r="145" customFormat="false" ht="12.75" hidden="false" customHeight="true" outlineLevel="0" collapsed="false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</row>
    <row r="146" customFormat="false" ht="12.75" hidden="false" customHeight="true" outlineLevel="0" collapsed="false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</row>
    <row r="147" customFormat="false" ht="12.75" hidden="false" customHeight="true" outlineLevel="0" collapsed="false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</row>
    <row r="148" customFormat="false" ht="12.75" hidden="false" customHeight="true" outlineLevel="0" collapsed="false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</row>
    <row r="149" customFormat="false" ht="12.75" hidden="false" customHeight="true" outlineLevel="0" collapsed="false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</row>
    <row r="150" customFormat="false" ht="12.75" hidden="false" customHeight="true" outlineLevel="0" collapsed="false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</row>
    <row r="151" customFormat="false" ht="12.75" hidden="false" customHeight="true" outlineLevel="0" collapsed="false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</row>
    <row r="152" customFormat="false" ht="12.75" hidden="false" customHeight="true" outlineLevel="0" collapsed="false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</row>
    <row r="153" customFormat="false" ht="12.75" hidden="false" customHeight="true" outlineLevel="0" collapsed="false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</row>
    <row r="154" customFormat="false" ht="12.75" hidden="false" customHeight="true" outlineLevel="0" collapsed="false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</row>
    <row r="155" customFormat="false" ht="12.75" hidden="false" customHeight="true" outlineLevel="0" collapsed="false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</row>
    <row r="156" customFormat="false" ht="12.75" hidden="false" customHeight="true" outlineLevel="0" collapsed="false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</row>
    <row r="157" customFormat="false" ht="12.75" hidden="false" customHeight="true" outlineLevel="0" collapsed="false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</row>
    <row r="158" customFormat="false" ht="12.75" hidden="false" customHeight="true" outlineLevel="0" collapsed="false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</row>
    <row r="159" customFormat="false" ht="12.75" hidden="false" customHeight="true" outlineLevel="0" collapsed="false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</row>
    <row r="160" customFormat="false" ht="12.75" hidden="false" customHeight="true" outlineLevel="0" collapsed="false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</row>
    <row r="161" customFormat="false" ht="12.75" hidden="false" customHeight="true" outlineLevel="0" collapsed="false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</row>
    <row r="162" customFormat="false" ht="12.75" hidden="false" customHeight="true" outlineLevel="0" collapsed="false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</row>
    <row r="163" customFormat="false" ht="12.75" hidden="false" customHeight="true" outlineLevel="0" collapsed="false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</row>
    <row r="164" customFormat="false" ht="12.75" hidden="false" customHeight="true" outlineLevel="0" collapsed="false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</row>
    <row r="165" customFormat="false" ht="12.75" hidden="false" customHeight="true" outlineLevel="0" collapsed="false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</row>
    <row r="166" customFormat="false" ht="12.75" hidden="false" customHeight="true" outlineLevel="0" collapsed="false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</row>
    <row r="167" customFormat="false" ht="12.75" hidden="false" customHeight="true" outlineLevel="0" collapsed="false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</row>
    <row r="168" customFormat="false" ht="12.75" hidden="false" customHeight="true" outlineLevel="0" collapsed="false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</row>
    <row r="169" customFormat="false" ht="12.75" hidden="false" customHeight="true" outlineLevel="0" collapsed="false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</row>
    <row r="170" customFormat="false" ht="12.75" hidden="false" customHeight="true" outlineLevel="0" collapsed="false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</row>
    <row r="171" customFormat="false" ht="12.75" hidden="false" customHeight="true" outlineLevel="0" collapsed="false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</row>
    <row r="172" customFormat="false" ht="12.75" hidden="false" customHeight="true" outlineLevel="0" collapsed="false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</row>
    <row r="173" customFormat="false" ht="12.75" hidden="false" customHeight="true" outlineLevel="0" collapsed="false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</row>
    <row r="174" customFormat="false" ht="12.75" hidden="false" customHeight="true" outlineLevel="0" collapsed="false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</row>
    <row r="175" customFormat="false" ht="12.75" hidden="false" customHeight="true" outlineLevel="0" collapsed="false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</row>
    <row r="176" customFormat="false" ht="12.75" hidden="false" customHeight="true" outlineLevel="0" collapsed="false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</row>
    <row r="177" customFormat="false" ht="12.75" hidden="false" customHeight="true" outlineLevel="0" collapsed="false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</row>
    <row r="178" customFormat="false" ht="12.75" hidden="false" customHeight="true" outlineLevel="0" collapsed="false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</row>
    <row r="179" customFormat="false" ht="12.75" hidden="false" customHeight="true" outlineLevel="0" collapsed="false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</row>
    <row r="180" customFormat="false" ht="12.75" hidden="false" customHeight="true" outlineLevel="0" collapsed="false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</row>
    <row r="181" customFormat="false" ht="12.75" hidden="false" customHeight="true" outlineLevel="0" collapsed="false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</row>
    <row r="182" customFormat="false" ht="12.75" hidden="false" customHeight="true" outlineLevel="0" collapsed="false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</row>
    <row r="183" customFormat="false" ht="12.75" hidden="false" customHeight="true" outlineLevel="0" collapsed="false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</row>
    <row r="184" customFormat="false" ht="12.75" hidden="false" customHeight="true" outlineLevel="0" collapsed="false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</row>
    <row r="185" customFormat="false" ht="12.75" hidden="false" customHeight="true" outlineLevel="0" collapsed="false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</row>
    <row r="186" customFormat="false" ht="12.75" hidden="false" customHeight="true" outlineLevel="0" collapsed="false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</row>
    <row r="187" customFormat="false" ht="12.75" hidden="false" customHeight="true" outlineLevel="0" collapsed="false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</row>
    <row r="188" customFormat="false" ht="12.75" hidden="false" customHeight="true" outlineLevel="0" collapsed="false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</row>
    <row r="189" customFormat="false" ht="12.75" hidden="false" customHeight="true" outlineLevel="0" collapsed="false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</row>
    <row r="190" customFormat="false" ht="12.75" hidden="false" customHeight="true" outlineLevel="0" collapsed="false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</row>
    <row r="191" customFormat="false" ht="12.75" hidden="false" customHeight="true" outlineLevel="0" collapsed="false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</row>
    <row r="192" customFormat="false" ht="12.75" hidden="false" customHeight="true" outlineLevel="0" collapsed="false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</row>
    <row r="193" customFormat="false" ht="12.75" hidden="false" customHeight="true" outlineLevel="0" collapsed="false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</row>
    <row r="194" customFormat="false" ht="12.75" hidden="false" customHeight="true" outlineLevel="0" collapsed="false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</row>
    <row r="195" customFormat="false" ht="12.75" hidden="false" customHeight="true" outlineLevel="0" collapsed="false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</row>
    <row r="196" customFormat="false" ht="12.75" hidden="false" customHeight="true" outlineLevel="0" collapsed="false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</row>
    <row r="197" customFormat="false" ht="12.75" hidden="false" customHeight="true" outlineLevel="0" collapsed="false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</row>
    <row r="198" customFormat="false" ht="12.75" hidden="false" customHeight="true" outlineLevel="0" collapsed="false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</row>
    <row r="199" customFormat="false" ht="12.75" hidden="false" customHeight="true" outlineLevel="0" collapsed="false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</row>
    <row r="200" customFormat="false" ht="12.75" hidden="false" customHeight="true" outlineLevel="0" collapsed="false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</row>
    <row r="201" customFormat="false" ht="12.75" hidden="false" customHeight="true" outlineLevel="0" collapsed="false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</row>
    <row r="202" customFormat="false" ht="12.75" hidden="false" customHeight="true" outlineLevel="0" collapsed="false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</row>
    <row r="203" customFormat="false" ht="12.75" hidden="false" customHeight="true" outlineLevel="0" collapsed="false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</row>
    <row r="204" customFormat="false" ht="12.75" hidden="false" customHeight="true" outlineLevel="0" collapsed="false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</row>
    <row r="205" customFormat="false" ht="12.75" hidden="false" customHeight="true" outlineLevel="0" collapsed="false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</row>
    <row r="206" customFormat="false" ht="12.75" hidden="false" customHeight="true" outlineLevel="0" collapsed="false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</row>
    <row r="207" customFormat="false" ht="12.75" hidden="false" customHeight="true" outlineLevel="0" collapsed="false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</row>
    <row r="208" customFormat="false" ht="12.75" hidden="false" customHeight="true" outlineLevel="0" collapsed="false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</row>
    <row r="209" customFormat="false" ht="12.75" hidden="false" customHeight="true" outlineLevel="0" collapsed="false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</row>
    <row r="210" customFormat="false" ht="12.75" hidden="false" customHeight="true" outlineLevel="0" collapsed="false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</row>
    <row r="211" customFormat="false" ht="12.75" hidden="false" customHeight="true" outlineLevel="0" collapsed="false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</row>
    <row r="212" customFormat="false" ht="12.75" hidden="false" customHeight="true" outlineLevel="0" collapsed="false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</row>
    <row r="213" customFormat="false" ht="12.75" hidden="false" customHeight="true" outlineLevel="0" collapsed="false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</row>
    <row r="214" customFormat="false" ht="12.75" hidden="false" customHeight="true" outlineLevel="0" collapsed="false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</row>
    <row r="215" customFormat="false" ht="12.75" hidden="false" customHeight="true" outlineLevel="0" collapsed="false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</row>
    <row r="216" customFormat="false" ht="12.75" hidden="false" customHeight="true" outlineLevel="0" collapsed="false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</row>
    <row r="217" customFormat="false" ht="12.75" hidden="false" customHeight="true" outlineLevel="0" collapsed="false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</row>
    <row r="218" customFormat="false" ht="12.75" hidden="false" customHeight="true" outlineLevel="0" collapsed="false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</row>
    <row r="219" customFormat="false" ht="12.75" hidden="false" customHeight="true" outlineLevel="0" collapsed="false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</row>
    <row r="220" customFormat="false" ht="12.75" hidden="false" customHeight="true" outlineLevel="0" collapsed="false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E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6" min="1" style="0" width="8.67"/>
    <col collapsed="false" customWidth="true" hidden="false" outlineLevel="0" max="1025" min="7" style="0" width="14.43"/>
  </cols>
  <sheetData>
    <row r="1" customFormat="false" ht="14.4" hidden="false" customHeight="false" outlineLevel="0" collapsed="false">
      <c r="A1" s="1"/>
      <c r="B1" s="1" t="s">
        <v>130</v>
      </c>
      <c r="C1" s="1" t="s">
        <v>131</v>
      </c>
      <c r="D1" s="1" t="s">
        <v>132</v>
      </c>
      <c r="E1" s="1" t="s">
        <v>133</v>
      </c>
    </row>
    <row r="2" customFormat="false" ht="14.4" hidden="false" customHeight="false" outlineLevel="0" collapsed="false">
      <c r="A2" s="1" t="n">
        <v>10</v>
      </c>
      <c r="B2" s="1" t="n">
        <v>47</v>
      </c>
      <c r="C2" s="1" t="n">
        <v>59</v>
      </c>
      <c r="D2" s="1" t="n">
        <v>43</v>
      </c>
      <c r="E2" s="1" t="n">
        <v>53</v>
      </c>
    </row>
    <row r="3" customFormat="false" ht="14.4" hidden="false" customHeight="false" outlineLevel="0" collapsed="false">
      <c r="A3" s="1" t="n">
        <v>43.01</v>
      </c>
      <c r="B3" s="1" t="n">
        <v>47</v>
      </c>
      <c r="C3" s="1" t="n">
        <v>59</v>
      </c>
      <c r="D3" s="1" t="n">
        <v>47</v>
      </c>
      <c r="E3" s="1" t="n">
        <v>53</v>
      </c>
      <c r="F3" s="73"/>
    </row>
    <row r="4" customFormat="false" ht="14.4" hidden="false" customHeight="false" outlineLevel="0" collapsed="false">
      <c r="A4" s="1" t="n">
        <v>47.01</v>
      </c>
      <c r="B4" s="1" t="n">
        <v>52</v>
      </c>
      <c r="C4" s="1" t="n">
        <v>59</v>
      </c>
      <c r="D4" s="1" t="n">
        <v>52</v>
      </c>
      <c r="E4" s="1" t="n">
        <v>53</v>
      </c>
      <c r="F4" s="73"/>
    </row>
    <row r="5" customFormat="false" ht="14.4" hidden="false" customHeight="false" outlineLevel="0" collapsed="false">
      <c r="A5" s="1" t="n">
        <v>52.01</v>
      </c>
      <c r="B5" s="1" t="n">
        <v>57</v>
      </c>
      <c r="C5" s="1" t="n">
        <v>59</v>
      </c>
      <c r="D5" s="1" t="n">
        <v>57</v>
      </c>
      <c r="E5" s="1" t="n">
        <v>53</v>
      </c>
      <c r="F5" s="73"/>
    </row>
    <row r="6" customFormat="false" ht="14.4" hidden="false" customHeight="false" outlineLevel="0" collapsed="false">
      <c r="A6" s="1" t="n">
        <v>53.01</v>
      </c>
      <c r="B6" s="1" t="n">
        <v>57</v>
      </c>
      <c r="C6" s="1" t="n">
        <v>59</v>
      </c>
      <c r="D6" s="1" t="n">
        <v>57</v>
      </c>
      <c r="E6" s="1" t="n">
        <v>59</v>
      </c>
      <c r="F6" s="31"/>
    </row>
    <row r="7" customFormat="false" ht="14.4" hidden="false" customHeight="false" outlineLevel="0" collapsed="false">
      <c r="A7" s="1" t="n">
        <v>57.01</v>
      </c>
      <c r="B7" s="1" t="n">
        <v>63</v>
      </c>
      <c r="C7" s="1" t="n">
        <v>59</v>
      </c>
      <c r="D7" s="1" t="n">
        <v>63</v>
      </c>
      <c r="E7" s="1" t="n">
        <v>59</v>
      </c>
      <c r="F7" s="73"/>
    </row>
    <row r="8" customFormat="false" ht="14.4" hidden="false" customHeight="false" outlineLevel="0" collapsed="false">
      <c r="A8" s="1" t="n">
        <v>59.01</v>
      </c>
      <c r="B8" s="1" t="n">
        <v>63</v>
      </c>
      <c r="C8" s="1" t="n">
        <v>66</v>
      </c>
      <c r="D8" s="1" t="n">
        <v>63</v>
      </c>
      <c r="E8" s="1" t="n">
        <v>66</v>
      </c>
      <c r="F8" s="31"/>
    </row>
    <row r="9" customFormat="false" ht="14.4" hidden="false" customHeight="false" outlineLevel="0" collapsed="false">
      <c r="A9" s="1" t="n">
        <v>63.01</v>
      </c>
      <c r="B9" s="1" t="n">
        <v>72</v>
      </c>
      <c r="C9" s="1" t="n">
        <v>66</v>
      </c>
      <c r="D9" s="1" t="n">
        <v>72</v>
      </c>
      <c r="E9" s="1" t="n">
        <v>66</v>
      </c>
      <c r="F9" s="73"/>
    </row>
    <row r="10" customFormat="false" ht="14.4" hidden="false" customHeight="false" outlineLevel="0" collapsed="false">
      <c r="A10" s="1" t="n">
        <v>66.01</v>
      </c>
      <c r="B10" s="1" t="n">
        <v>72</v>
      </c>
      <c r="C10" s="1" t="n">
        <v>74</v>
      </c>
      <c r="D10" s="1" t="n">
        <v>72</v>
      </c>
      <c r="E10" s="1" t="n">
        <v>74</v>
      </c>
      <c r="F10" s="31"/>
    </row>
    <row r="11" customFormat="false" ht="14.4" hidden="false" customHeight="false" outlineLevel="0" collapsed="false">
      <c r="A11" s="1" t="n">
        <v>72.01</v>
      </c>
      <c r="B11" s="1" t="n">
        <v>84</v>
      </c>
      <c r="C11" s="1" t="n">
        <v>74</v>
      </c>
      <c r="D11" s="1" t="n">
        <v>84</v>
      </c>
      <c r="E11" s="1" t="n">
        <v>74</v>
      </c>
      <c r="F11" s="73"/>
    </row>
    <row r="12" customFormat="false" ht="14.4" hidden="false" customHeight="false" outlineLevel="0" collapsed="false">
      <c r="A12" s="1" t="n">
        <v>74.01</v>
      </c>
      <c r="B12" s="1" t="n">
        <v>84</v>
      </c>
      <c r="C12" s="1" t="n">
        <v>83</v>
      </c>
      <c r="D12" s="1" t="n">
        <v>84</v>
      </c>
      <c r="E12" s="1" t="n">
        <v>83</v>
      </c>
      <c r="F12" s="73"/>
    </row>
    <row r="13" customFormat="false" ht="14.4" hidden="false" customHeight="false" outlineLevel="0" collapsed="false">
      <c r="A13" s="1" t="n">
        <v>83.01</v>
      </c>
      <c r="B13" s="1" t="n">
        <v>84</v>
      </c>
      <c r="C13" s="1" t="n">
        <v>93</v>
      </c>
      <c r="D13" s="1" t="n">
        <v>84</v>
      </c>
      <c r="E13" s="1" t="n">
        <v>93</v>
      </c>
      <c r="F13" s="31"/>
    </row>
    <row r="14" customFormat="false" ht="14.4" hidden="false" customHeight="false" outlineLevel="0" collapsed="false">
      <c r="A14" s="1" t="n">
        <v>84.01</v>
      </c>
      <c r="B14" s="1" t="s">
        <v>134</v>
      </c>
      <c r="C14" s="1" t="n">
        <v>93</v>
      </c>
      <c r="D14" s="1" t="s">
        <v>134</v>
      </c>
      <c r="E14" s="1" t="n">
        <v>93</v>
      </c>
      <c r="F14" s="73"/>
    </row>
    <row r="15" customFormat="false" ht="14.4" hidden="false" customHeight="false" outlineLevel="0" collapsed="false">
      <c r="A15" s="1" t="n">
        <v>93.01</v>
      </c>
      <c r="B15" s="1" t="s">
        <v>134</v>
      </c>
      <c r="C15" s="1" t="n">
        <v>105</v>
      </c>
      <c r="D15" s="1" t="s">
        <v>134</v>
      </c>
      <c r="E15" s="1" t="n">
        <v>105</v>
      </c>
      <c r="F15" s="31"/>
    </row>
    <row r="16" customFormat="false" ht="14.4" hidden="false" customHeight="false" outlineLevel="0" collapsed="false">
      <c r="A16" s="1" t="n">
        <v>105.01</v>
      </c>
      <c r="B16" s="1" t="s">
        <v>134</v>
      </c>
      <c r="C16" s="1" t="n">
        <v>120</v>
      </c>
      <c r="D16" s="1" t="s">
        <v>134</v>
      </c>
      <c r="E16" s="1" t="n">
        <v>120</v>
      </c>
      <c r="F16" s="31"/>
    </row>
    <row r="17" customFormat="false" ht="14.4" hidden="false" customHeight="false" outlineLevel="0" collapsed="false">
      <c r="A17" s="1" t="n">
        <v>120.01</v>
      </c>
      <c r="B17" s="1" t="s">
        <v>134</v>
      </c>
      <c r="C17" s="1" t="s">
        <v>135</v>
      </c>
      <c r="D17" s="1" t="s">
        <v>134</v>
      </c>
      <c r="E17" s="1" t="s">
        <v>135</v>
      </c>
      <c r="F17" s="31"/>
    </row>
    <row r="18" customFormat="false" ht="14.4" hidden="false" customHeight="false" outlineLevel="0" collapsed="false">
      <c r="A18" s="1"/>
      <c r="B18" s="1"/>
      <c r="C18" s="1"/>
      <c r="D18" s="1"/>
      <c r="E18" s="1"/>
      <c r="F18" s="31"/>
    </row>
    <row r="19" customFormat="false" ht="14.4" hidden="false" customHeight="false" outlineLevel="0" collapsed="false">
      <c r="A19" s="1"/>
      <c r="B19" s="1"/>
      <c r="C19" s="1"/>
      <c r="D19" s="1"/>
      <c r="E19" s="1"/>
      <c r="F19" s="73"/>
    </row>
    <row r="20" customFormat="false" ht="14.4" hidden="false" customHeight="false" outlineLevel="0" collapsed="false">
      <c r="A20" s="1"/>
      <c r="B20" s="1"/>
      <c r="C20" s="1"/>
      <c r="D20" s="1"/>
      <c r="E20" s="1"/>
    </row>
    <row r="21" customFormat="false" ht="15.75" hidden="false" customHeight="true" outlineLevel="0" collapsed="false">
      <c r="A21" s="1"/>
      <c r="B21" s="1"/>
      <c r="C21" s="1"/>
      <c r="D21" s="1"/>
      <c r="E21" s="1"/>
    </row>
    <row r="22" customFormat="false" ht="15.75" hidden="false" customHeight="true" outlineLevel="0" collapsed="false">
      <c r="A22" s="1"/>
      <c r="B22" s="1"/>
      <c r="C22" s="1"/>
      <c r="D22" s="1"/>
      <c r="E22" s="1"/>
    </row>
    <row r="23" customFormat="false" ht="15.75" hidden="false" customHeight="true" outlineLevel="0" collapsed="false">
      <c r="A23" s="1"/>
      <c r="B23" s="1"/>
      <c r="C23" s="1"/>
      <c r="D23" s="1"/>
      <c r="E23" s="1"/>
    </row>
    <row r="24" customFormat="false" ht="15.75" hidden="false" customHeight="true" outlineLevel="0" collapsed="false">
      <c r="A24" s="1"/>
      <c r="B24" s="1"/>
      <c r="C24" s="1"/>
      <c r="D24" s="1"/>
      <c r="E24" s="1"/>
    </row>
    <row r="25" customFormat="false" ht="15.75" hidden="false" customHeight="true" outlineLevel="0" collapsed="false">
      <c r="A25" s="1"/>
      <c r="B25" s="1"/>
      <c r="C25" s="1"/>
      <c r="D25" s="1"/>
      <c r="E25" s="1"/>
    </row>
    <row r="26" customFormat="false" ht="15.75" hidden="false" customHeight="true" outlineLevel="0" collapsed="false">
      <c r="A26" s="1"/>
      <c r="B26" s="1"/>
      <c r="C26" s="1"/>
      <c r="D26" s="1"/>
      <c r="E26" s="1"/>
    </row>
    <row r="27" customFormat="false" ht="15.75" hidden="false" customHeight="true" outlineLevel="0" collapsed="false">
      <c r="A27" s="1"/>
      <c r="B27" s="1"/>
      <c r="C27" s="1"/>
      <c r="D27" s="1"/>
      <c r="E27" s="1"/>
    </row>
    <row r="28" customFormat="false" ht="15.75" hidden="false" customHeight="true" outlineLevel="0" collapsed="false">
      <c r="A28" s="1"/>
      <c r="B28" s="1"/>
      <c r="C28" s="1"/>
      <c r="D28" s="1"/>
      <c r="E28" s="1"/>
    </row>
    <row r="29" customFormat="false" ht="15.75" hidden="false" customHeight="true" outlineLevel="0" collapsed="false">
      <c r="A29" s="1"/>
      <c r="B29" s="1"/>
      <c r="C29" s="1"/>
      <c r="D29" s="1"/>
      <c r="E29" s="1"/>
    </row>
    <row r="30" customFormat="false" ht="15.75" hidden="false" customHeight="true" outlineLevel="0" collapsed="false">
      <c r="A30" s="1"/>
      <c r="B30" s="1"/>
      <c r="C30" s="1"/>
      <c r="D30" s="1"/>
      <c r="E30" s="1"/>
    </row>
    <row r="31" customFormat="false" ht="15.75" hidden="false" customHeight="true" outlineLevel="0" collapsed="false">
      <c r="A31" s="1"/>
      <c r="B31" s="1"/>
      <c r="C31" s="1"/>
      <c r="D31" s="1"/>
      <c r="E31" s="1"/>
    </row>
    <row r="32" customFormat="false" ht="15.75" hidden="false" customHeight="true" outlineLevel="0" collapsed="false">
      <c r="A32" s="1"/>
      <c r="B32" s="1"/>
      <c r="C32" s="1"/>
      <c r="D32" s="1"/>
      <c r="E32" s="1"/>
    </row>
    <row r="33" customFormat="false" ht="15.75" hidden="false" customHeight="true" outlineLevel="0" collapsed="false">
      <c r="A33" s="1"/>
      <c r="B33" s="1"/>
      <c r="C33" s="1"/>
      <c r="D33" s="1"/>
      <c r="E33" s="1"/>
    </row>
    <row r="34" customFormat="false" ht="15.75" hidden="false" customHeight="true" outlineLevel="0" collapsed="false">
      <c r="A34" s="1"/>
      <c r="B34" s="1"/>
      <c r="C34" s="1"/>
      <c r="D34" s="1"/>
      <c r="E34" s="1"/>
    </row>
    <row r="35" customFormat="false" ht="15.75" hidden="false" customHeight="true" outlineLevel="0" collapsed="false">
      <c r="A35" s="1"/>
      <c r="B35" s="1"/>
      <c r="C35" s="1"/>
      <c r="D35" s="1"/>
      <c r="E35" s="1"/>
    </row>
    <row r="36" customFormat="false" ht="15.75" hidden="false" customHeight="true" outlineLevel="0" collapsed="false">
      <c r="A36" s="1"/>
      <c r="B36" s="1"/>
      <c r="C36" s="1"/>
      <c r="D36" s="1"/>
      <c r="E36" s="1"/>
    </row>
    <row r="37" customFormat="false" ht="15.75" hidden="false" customHeight="true" outlineLevel="0" collapsed="false">
      <c r="A37" s="1"/>
      <c r="B37" s="1"/>
      <c r="C37" s="1"/>
      <c r="D37" s="1"/>
      <c r="E37" s="1"/>
    </row>
    <row r="38" customFormat="false" ht="15.75" hidden="false" customHeight="true" outlineLevel="0" collapsed="false">
      <c r="A38" s="1"/>
      <c r="B38" s="1"/>
      <c r="C38" s="1"/>
      <c r="D38" s="1"/>
      <c r="E38" s="1"/>
    </row>
    <row r="39" customFormat="false" ht="15.75" hidden="false" customHeight="true" outlineLevel="0" collapsed="false">
      <c r="A39" s="1"/>
      <c r="B39" s="1"/>
      <c r="C39" s="1"/>
      <c r="D39" s="1"/>
      <c r="E39" s="1"/>
    </row>
    <row r="40" customFormat="false" ht="15.75" hidden="false" customHeight="true" outlineLevel="0" collapsed="false">
      <c r="A40" s="1"/>
      <c r="B40" s="1"/>
      <c r="C40" s="1"/>
      <c r="D40" s="1"/>
      <c r="E40" s="1"/>
    </row>
    <row r="41" customFormat="false" ht="15.75" hidden="false" customHeight="true" outlineLevel="0" collapsed="false">
      <c r="A41" s="1"/>
      <c r="B41" s="1"/>
      <c r="C41" s="1"/>
      <c r="D41" s="1"/>
      <c r="E41" s="1"/>
    </row>
    <row r="42" customFormat="false" ht="15.75" hidden="false" customHeight="true" outlineLevel="0" collapsed="false">
      <c r="A42" s="1"/>
      <c r="B42" s="1"/>
      <c r="C42" s="1"/>
      <c r="D42" s="1"/>
      <c r="E42" s="1"/>
    </row>
    <row r="43" customFormat="false" ht="15.75" hidden="false" customHeight="true" outlineLevel="0" collapsed="false">
      <c r="A43" s="1"/>
      <c r="B43" s="1"/>
      <c r="C43" s="1"/>
      <c r="D43" s="1"/>
      <c r="E43" s="1"/>
    </row>
    <row r="44" customFormat="false" ht="15.75" hidden="false" customHeight="true" outlineLevel="0" collapsed="false">
      <c r="A44" s="1"/>
      <c r="B44" s="1"/>
      <c r="C44" s="1"/>
      <c r="D44" s="1"/>
      <c r="E44" s="1"/>
    </row>
    <row r="45" customFormat="false" ht="15.75" hidden="false" customHeight="true" outlineLevel="0" collapsed="false">
      <c r="A45" s="1"/>
      <c r="B45" s="1"/>
      <c r="C45" s="1"/>
      <c r="D45" s="1"/>
      <c r="E45" s="1"/>
    </row>
    <row r="46" customFormat="false" ht="15.75" hidden="false" customHeight="true" outlineLevel="0" collapsed="false">
      <c r="A46" s="1"/>
      <c r="B46" s="1"/>
      <c r="C46" s="1"/>
      <c r="D46" s="1"/>
      <c r="E46" s="1"/>
    </row>
    <row r="47" customFormat="false" ht="15.75" hidden="false" customHeight="true" outlineLevel="0" collapsed="false">
      <c r="A47" s="1"/>
      <c r="B47" s="1"/>
      <c r="C47" s="1"/>
      <c r="D47" s="1"/>
      <c r="E47" s="1"/>
    </row>
    <row r="48" customFormat="false" ht="15.75" hidden="false" customHeight="true" outlineLevel="0" collapsed="false">
      <c r="A48" s="1"/>
      <c r="B48" s="1"/>
      <c r="C48" s="1"/>
      <c r="D48" s="1"/>
      <c r="E48" s="1"/>
    </row>
    <row r="49" customFormat="false" ht="15.75" hidden="false" customHeight="true" outlineLevel="0" collapsed="false">
      <c r="A49" s="1"/>
      <c r="B49" s="1"/>
      <c r="C49" s="1"/>
      <c r="D49" s="1"/>
      <c r="E49" s="1"/>
    </row>
    <row r="50" customFormat="false" ht="15.75" hidden="false" customHeight="true" outlineLevel="0" collapsed="false">
      <c r="A50" s="1"/>
      <c r="B50" s="1"/>
      <c r="C50" s="1"/>
      <c r="D50" s="1"/>
      <c r="E50" s="1"/>
    </row>
    <row r="51" customFormat="false" ht="15.75" hidden="false" customHeight="true" outlineLevel="0" collapsed="false">
      <c r="A51" s="1"/>
      <c r="B51" s="1"/>
      <c r="C51" s="1"/>
      <c r="D51" s="1"/>
      <c r="E51" s="1"/>
    </row>
    <row r="52" customFormat="false" ht="15.75" hidden="false" customHeight="true" outlineLevel="0" collapsed="false">
      <c r="A52" s="1"/>
      <c r="B52" s="1"/>
      <c r="C52" s="1"/>
      <c r="D52" s="1"/>
      <c r="E52" s="1"/>
    </row>
    <row r="53" customFormat="false" ht="15.75" hidden="false" customHeight="true" outlineLevel="0" collapsed="false">
      <c r="A53" s="1"/>
      <c r="B53" s="1"/>
      <c r="C53" s="1"/>
      <c r="D53" s="1"/>
      <c r="E53" s="1"/>
    </row>
    <row r="54" customFormat="false" ht="15.75" hidden="false" customHeight="true" outlineLevel="0" collapsed="false">
      <c r="A54" s="1"/>
      <c r="B54" s="1"/>
      <c r="C54" s="1"/>
      <c r="D54" s="1"/>
      <c r="E54" s="1"/>
    </row>
    <row r="55" customFormat="false" ht="15.75" hidden="false" customHeight="true" outlineLevel="0" collapsed="false">
      <c r="A55" s="1"/>
      <c r="B55" s="1"/>
      <c r="C55" s="1"/>
      <c r="D55" s="1"/>
      <c r="E55" s="1"/>
    </row>
    <row r="56" customFormat="false" ht="15.75" hidden="false" customHeight="true" outlineLevel="0" collapsed="false">
      <c r="A56" s="1"/>
      <c r="B56" s="1"/>
      <c r="C56" s="1"/>
      <c r="D56" s="1"/>
      <c r="E56" s="1"/>
    </row>
    <row r="57" customFormat="false" ht="15.75" hidden="false" customHeight="true" outlineLevel="0" collapsed="false">
      <c r="A57" s="1"/>
      <c r="B57" s="1"/>
      <c r="C57" s="1"/>
      <c r="D57" s="1"/>
      <c r="E57" s="1"/>
    </row>
    <row r="58" customFormat="false" ht="15.75" hidden="false" customHeight="true" outlineLevel="0" collapsed="false">
      <c r="A58" s="1"/>
      <c r="B58" s="1"/>
      <c r="C58" s="1"/>
      <c r="D58" s="1"/>
      <c r="E58" s="1"/>
    </row>
    <row r="59" customFormat="false" ht="15.75" hidden="false" customHeight="true" outlineLevel="0" collapsed="false">
      <c r="A59" s="1"/>
      <c r="B59" s="1"/>
      <c r="C59" s="1"/>
      <c r="D59" s="1"/>
      <c r="E59" s="1"/>
    </row>
    <row r="60" customFormat="false" ht="15.75" hidden="false" customHeight="true" outlineLevel="0" collapsed="false">
      <c r="A60" s="1"/>
      <c r="B60" s="1"/>
      <c r="C60" s="1"/>
      <c r="D60" s="1"/>
      <c r="E60" s="1"/>
    </row>
    <row r="61" customFormat="false" ht="15.75" hidden="false" customHeight="true" outlineLevel="0" collapsed="false">
      <c r="A61" s="1"/>
      <c r="B61" s="1"/>
      <c r="C61" s="1"/>
      <c r="D61" s="1"/>
      <c r="E61" s="1"/>
    </row>
    <row r="62" customFormat="false" ht="15.75" hidden="false" customHeight="true" outlineLevel="0" collapsed="false">
      <c r="A62" s="1"/>
      <c r="B62" s="1"/>
      <c r="C62" s="1"/>
      <c r="D62" s="1"/>
      <c r="E62" s="1"/>
    </row>
    <row r="63" customFormat="false" ht="15.75" hidden="false" customHeight="true" outlineLevel="0" collapsed="false">
      <c r="A63" s="1"/>
      <c r="B63" s="1"/>
      <c r="C63" s="1"/>
      <c r="D63" s="1"/>
      <c r="E63" s="1"/>
    </row>
    <row r="64" customFormat="false" ht="15.75" hidden="false" customHeight="true" outlineLevel="0" collapsed="false">
      <c r="A64" s="1"/>
      <c r="B64" s="1"/>
      <c r="C64" s="1"/>
      <c r="D64" s="1"/>
      <c r="E64" s="1"/>
    </row>
    <row r="65" customFormat="false" ht="15.75" hidden="false" customHeight="true" outlineLevel="0" collapsed="false">
      <c r="A65" s="1"/>
      <c r="B65" s="1"/>
      <c r="C65" s="1"/>
      <c r="D65" s="1"/>
      <c r="E65" s="1"/>
    </row>
    <row r="66" customFormat="false" ht="15.75" hidden="false" customHeight="true" outlineLevel="0" collapsed="false">
      <c r="A66" s="1"/>
      <c r="B66" s="1"/>
      <c r="C66" s="1"/>
      <c r="D66" s="1"/>
      <c r="E66" s="1"/>
    </row>
    <row r="67" customFormat="false" ht="15.75" hidden="false" customHeight="true" outlineLevel="0" collapsed="false">
      <c r="A67" s="1"/>
      <c r="B67" s="1"/>
      <c r="C67" s="1"/>
      <c r="D67" s="1"/>
      <c r="E67" s="1"/>
    </row>
    <row r="68" customFormat="false" ht="15.75" hidden="false" customHeight="true" outlineLevel="0" collapsed="false">
      <c r="A68" s="1"/>
      <c r="B68" s="1"/>
      <c r="C68" s="1"/>
      <c r="D68" s="1"/>
      <c r="E68" s="1"/>
    </row>
    <row r="69" customFormat="false" ht="15.75" hidden="false" customHeight="true" outlineLevel="0" collapsed="false">
      <c r="A69" s="1"/>
      <c r="B69" s="1"/>
      <c r="C69" s="1"/>
      <c r="D69" s="1"/>
      <c r="E69" s="1"/>
    </row>
    <row r="70" customFormat="false" ht="15.75" hidden="false" customHeight="true" outlineLevel="0" collapsed="false">
      <c r="A70" s="1"/>
      <c r="B70" s="1"/>
      <c r="C70" s="1"/>
      <c r="D70" s="1"/>
      <c r="E70" s="1"/>
    </row>
    <row r="71" customFormat="false" ht="15.75" hidden="false" customHeight="true" outlineLevel="0" collapsed="false">
      <c r="A71" s="1"/>
      <c r="B71" s="1"/>
      <c r="C71" s="1"/>
      <c r="D71" s="1"/>
      <c r="E71" s="1"/>
    </row>
    <row r="72" customFormat="false" ht="15.75" hidden="false" customHeight="true" outlineLevel="0" collapsed="false">
      <c r="A72" s="1"/>
      <c r="B72" s="1"/>
      <c r="C72" s="1"/>
      <c r="D72" s="1"/>
      <c r="E72" s="1"/>
    </row>
    <row r="73" customFormat="false" ht="15.75" hidden="false" customHeight="true" outlineLevel="0" collapsed="false">
      <c r="A73" s="1"/>
      <c r="B73" s="1"/>
      <c r="C73" s="1"/>
      <c r="D73" s="1"/>
      <c r="E73" s="1"/>
    </row>
    <row r="74" customFormat="false" ht="15.75" hidden="false" customHeight="true" outlineLevel="0" collapsed="false">
      <c r="A74" s="1"/>
      <c r="B74" s="1"/>
      <c r="C74" s="1"/>
      <c r="D74" s="1"/>
      <c r="E74" s="1"/>
    </row>
    <row r="75" customFormat="false" ht="15.75" hidden="false" customHeight="true" outlineLevel="0" collapsed="false">
      <c r="A75" s="1"/>
      <c r="B75" s="1"/>
      <c r="C75" s="1"/>
      <c r="D75" s="1"/>
      <c r="E75" s="1"/>
    </row>
    <row r="76" customFormat="false" ht="15.75" hidden="false" customHeight="true" outlineLevel="0" collapsed="false">
      <c r="A76" s="1"/>
      <c r="B76" s="1"/>
      <c r="C76" s="1"/>
      <c r="D76" s="1"/>
      <c r="E76" s="1"/>
    </row>
    <row r="77" customFormat="false" ht="15.75" hidden="false" customHeight="true" outlineLevel="0" collapsed="false">
      <c r="A77" s="1"/>
      <c r="B77" s="1"/>
      <c r="C77" s="1"/>
      <c r="D77" s="1"/>
      <c r="E77" s="1"/>
    </row>
    <row r="78" customFormat="false" ht="15.75" hidden="false" customHeight="true" outlineLevel="0" collapsed="false">
      <c r="A78" s="1"/>
      <c r="B78" s="1"/>
      <c r="C78" s="1"/>
      <c r="D78" s="1"/>
      <c r="E78" s="1"/>
    </row>
    <row r="79" customFormat="false" ht="15.75" hidden="false" customHeight="true" outlineLevel="0" collapsed="false">
      <c r="A79" s="1"/>
      <c r="B79" s="1"/>
      <c r="C79" s="1"/>
      <c r="D79" s="1"/>
      <c r="E79" s="1"/>
    </row>
    <row r="80" customFormat="false" ht="15.75" hidden="false" customHeight="true" outlineLevel="0" collapsed="false">
      <c r="A80" s="1"/>
      <c r="B80" s="1"/>
      <c r="C80" s="1"/>
      <c r="D80" s="1"/>
      <c r="E80" s="1"/>
    </row>
    <row r="81" customFormat="false" ht="15.75" hidden="false" customHeight="true" outlineLevel="0" collapsed="false">
      <c r="A81" s="1"/>
      <c r="B81" s="1"/>
      <c r="C81" s="1"/>
      <c r="D81" s="1"/>
      <c r="E81" s="1"/>
    </row>
    <row r="82" customFormat="false" ht="15.75" hidden="false" customHeight="true" outlineLevel="0" collapsed="false">
      <c r="A82" s="1"/>
      <c r="B82" s="1"/>
      <c r="C82" s="1"/>
      <c r="D82" s="1"/>
      <c r="E82" s="1"/>
    </row>
    <row r="83" customFormat="false" ht="15.75" hidden="false" customHeight="true" outlineLevel="0" collapsed="false">
      <c r="A83" s="1"/>
      <c r="B83" s="1"/>
      <c r="C83" s="1"/>
      <c r="D83" s="1"/>
      <c r="E83" s="1"/>
    </row>
    <row r="84" customFormat="false" ht="15.75" hidden="false" customHeight="true" outlineLevel="0" collapsed="false">
      <c r="A84" s="1"/>
      <c r="B84" s="1"/>
      <c r="C84" s="1"/>
      <c r="D84" s="1"/>
      <c r="E84" s="1"/>
    </row>
    <row r="85" customFormat="false" ht="15.75" hidden="false" customHeight="true" outlineLevel="0" collapsed="false">
      <c r="A85" s="1"/>
      <c r="B85" s="1"/>
      <c r="C85" s="1"/>
      <c r="D85" s="1"/>
      <c r="E85" s="1"/>
    </row>
    <row r="86" customFormat="false" ht="15.75" hidden="false" customHeight="true" outlineLevel="0" collapsed="false">
      <c r="A86" s="1"/>
      <c r="B86" s="1"/>
      <c r="C86" s="1"/>
      <c r="D86" s="1"/>
      <c r="E86" s="1"/>
    </row>
    <row r="87" customFormat="false" ht="15.75" hidden="false" customHeight="true" outlineLevel="0" collapsed="false">
      <c r="A87" s="1"/>
      <c r="B87" s="1"/>
      <c r="C87" s="1"/>
      <c r="D87" s="1"/>
      <c r="E87" s="1"/>
    </row>
    <row r="88" customFormat="false" ht="15.75" hidden="false" customHeight="true" outlineLevel="0" collapsed="false">
      <c r="A88" s="1"/>
      <c r="B88" s="1"/>
      <c r="C88" s="1"/>
      <c r="D88" s="1"/>
      <c r="E88" s="1"/>
    </row>
    <row r="89" customFormat="false" ht="15.75" hidden="false" customHeight="true" outlineLevel="0" collapsed="false">
      <c r="A89" s="1"/>
      <c r="B89" s="1"/>
      <c r="C89" s="1"/>
      <c r="D89" s="1"/>
      <c r="E89" s="1"/>
    </row>
    <row r="90" customFormat="false" ht="15.75" hidden="false" customHeight="true" outlineLevel="0" collapsed="false">
      <c r="A90" s="1"/>
      <c r="B90" s="1"/>
      <c r="C90" s="1"/>
      <c r="D90" s="1"/>
      <c r="E90" s="1"/>
    </row>
    <row r="91" customFormat="false" ht="15.75" hidden="false" customHeight="true" outlineLevel="0" collapsed="false">
      <c r="A91" s="1"/>
      <c r="B91" s="1"/>
      <c r="C91" s="1"/>
      <c r="D91" s="1"/>
      <c r="E91" s="1"/>
    </row>
    <row r="92" customFormat="false" ht="15.75" hidden="false" customHeight="true" outlineLevel="0" collapsed="false">
      <c r="A92" s="1"/>
      <c r="B92" s="1"/>
      <c r="C92" s="1"/>
      <c r="D92" s="1"/>
      <c r="E92" s="1"/>
    </row>
    <row r="93" customFormat="false" ht="15.75" hidden="false" customHeight="true" outlineLevel="0" collapsed="false">
      <c r="A93" s="1"/>
      <c r="B93" s="1"/>
      <c r="C93" s="1"/>
      <c r="D93" s="1"/>
      <c r="E93" s="1"/>
    </row>
    <row r="94" customFormat="false" ht="15.75" hidden="false" customHeight="true" outlineLevel="0" collapsed="false">
      <c r="A94" s="1"/>
      <c r="B94" s="1"/>
      <c r="C94" s="1"/>
      <c r="D94" s="1"/>
      <c r="E94" s="1"/>
    </row>
    <row r="95" customFormat="false" ht="15.75" hidden="false" customHeight="true" outlineLevel="0" collapsed="false">
      <c r="A95" s="1"/>
      <c r="B95" s="1"/>
      <c r="C95" s="1"/>
      <c r="D95" s="1"/>
      <c r="E95" s="1"/>
    </row>
    <row r="96" customFormat="false" ht="15.75" hidden="false" customHeight="true" outlineLevel="0" collapsed="false">
      <c r="A96" s="1"/>
      <c r="B96" s="1"/>
      <c r="C96" s="1"/>
      <c r="D96" s="1"/>
      <c r="E96" s="1"/>
    </row>
    <row r="97" customFormat="false" ht="15.75" hidden="false" customHeight="true" outlineLevel="0" collapsed="false">
      <c r="A97" s="1"/>
      <c r="B97" s="1"/>
      <c r="C97" s="1"/>
      <c r="D97" s="1"/>
      <c r="E97" s="1"/>
    </row>
    <row r="98" customFormat="false" ht="15.75" hidden="false" customHeight="true" outlineLevel="0" collapsed="false">
      <c r="A98" s="1"/>
      <c r="B98" s="1"/>
      <c r="C98" s="1"/>
      <c r="D98" s="1"/>
      <c r="E98" s="1"/>
    </row>
    <row r="99" customFormat="false" ht="15.75" hidden="false" customHeight="true" outlineLevel="0" collapsed="false">
      <c r="A99" s="1"/>
      <c r="B99" s="1"/>
      <c r="C99" s="1"/>
      <c r="D99" s="1"/>
      <c r="E99" s="1"/>
    </row>
    <row r="100" customFormat="false" ht="15.75" hidden="false" customHeight="true" outlineLevel="0" collapsed="false">
      <c r="A100" s="1"/>
      <c r="B100" s="1"/>
      <c r="C100" s="1"/>
      <c r="D100" s="1"/>
      <c r="E100" s="1"/>
    </row>
    <row r="101" customFormat="false" ht="15.75" hidden="false" customHeight="true" outlineLevel="0" collapsed="false">
      <c r="A101" s="1"/>
      <c r="B101" s="1"/>
      <c r="C101" s="1"/>
      <c r="D101" s="1"/>
      <c r="E101" s="1"/>
    </row>
    <row r="102" customFormat="false" ht="15.75" hidden="false" customHeight="true" outlineLevel="0" collapsed="false">
      <c r="A102" s="1"/>
      <c r="B102" s="1"/>
      <c r="C102" s="1"/>
      <c r="D102" s="1"/>
      <c r="E102" s="1"/>
    </row>
    <row r="103" customFormat="false" ht="15.75" hidden="false" customHeight="true" outlineLevel="0" collapsed="false">
      <c r="A103" s="1"/>
      <c r="B103" s="1"/>
      <c r="C103" s="1"/>
      <c r="D103" s="1"/>
      <c r="E103" s="1"/>
    </row>
    <row r="104" customFormat="false" ht="15.75" hidden="false" customHeight="true" outlineLevel="0" collapsed="false">
      <c r="A104" s="1"/>
      <c r="B104" s="1"/>
      <c r="C104" s="1"/>
      <c r="D104" s="1"/>
      <c r="E104" s="1"/>
    </row>
    <row r="105" customFormat="false" ht="15.75" hidden="false" customHeight="true" outlineLevel="0" collapsed="false">
      <c r="A105" s="1"/>
      <c r="B105" s="1"/>
      <c r="C105" s="1"/>
      <c r="D105" s="1"/>
      <c r="E105" s="1"/>
    </row>
    <row r="106" customFormat="false" ht="15.75" hidden="false" customHeight="true" outlineLevel="0" collapsed="false">
      <c r="A106" s="1"/>
      <c r="B106" s="1"/>
      <c r="C106" s="1"/>
      <c r="D106" s="1"/>
      <c r="E106" s="1"/>
    </row>
    <row r="107" customFormat="false" ht="15.75" hidden="false" customHeight="true" outlineLevel="0" collapsed="false">
      <c r="A107" s="1"/>
      <c r="B107" s="1"/>
      <c r="C107" s="1"/>
      <c r="D107" s="1"/>
      <c r="E107" s="1"/>
    </row>
    <row r="108" customFormat="false" ht="15.75" hidden="false" customHeight="true" outlineLevel="0" collapsed="false">
      <c r="A108" s="1"/>
      <c r="B108" s="1"/>
      <c r="C108" s="1"/>
      <c r="D108" s="1"/>
      <c r="E108" s="1"/>
    </row>
    <row r="109" customFormat="false" ht="15.75" hidden="false" customHeight="true" outlineLevel="0" collapsed="false">
      <c r="A109" s="1"/>
      <c r="B109" s="1"/>
      <c r="C109" s="1"/>
      <c r="D109" s="1"/>
      <c r="E109" s="1"/>
    </row>
    <row r="110" customFormat="false" ht="15.75" hidden="false" customHeight="true" outlineLevel="0" collapsed="false">
      <c r="A110" s="1"/>
      <c r="B110" s="1"/>
      <c r="C110" s="1"/>
      <c r="D110" s="1"/>
      <c r="E110" s="1"/>
    </row>
    <row r="111" customFormat="false" ht="15.75" hidden="false" customHeight="true" outlineLevel="0" collapsed="false">
      <c r="A111" s="1"/>
      <c r="B111" s="1"/>
      <c r="C111" s="1"/>
      <c r="D111" s="1"/>
      <c r="E111" s="1"/>
    </row>
    <row r="112" customFormat="false" ht="15.75" hidden="false" customHeight="true" outlineLevel="0" collapsed="false">
      <c r="A112" s="1"/>
      <c r="B112" s="1"/>
      <c r="C112" s="1"/>
      <c r="D112" s="1"/>
      <c r="E112" s="1"/>
    </row>
    <row r="113" customFormat="false" ht="15.75" hidden="false" customHeight="true" outlineLevel="0" collapsed="false">
      <c r="A113" s="1"/>
      <c r="B113" s="1"/>
      <c r="C113" s="1"/>
      <c r="D113" s="1"/>
      <c r="E113" s="1"/>
    </row>
    <row r="114" customFormat="false" ht="15.75" hidden="false" customHeight="true" outlineLevel="0" collapsed="false">
      <c r="A114" s="1"/>
      <c r="B114" s="1"/>
      <c r="C114" s="1"/>
      <c r="D114" s="1"/>
      <c r="E114" s="1"/>
    </row>
    <row r="115" customFormat="false" ht="15.75" hidden="false" customHeight="true" outlineLevel="0" collapsed="false">
      <c r="A115" s="1"/>
      <c r="B115" s="1"/>
      <c r="C115" s="1"/>
      <c r="D115" s="1"/>
      <c r="E115" s="1"/>
    </row>
    <row r="116" customFormat="false" ht="15.75" hidden="false" customHeight="true" outlineLevel="0" collapsed="false">
      <c r="A116" s="1"/>
      <c r="B116" s="1"/>
      <c r="C116" s="1"/>
      <c r="D116" s="1"/>
      <c r="E116" s="1"/>
    </row>
    <row r="117" customFormat="false" ht="15.75" hidden="false" customHeight="true" outlineLevel="0" collapsed="false">
      <c r="A117" s="1"/>
      <c r="B117" s="1"/>
      <c r="C117" s="1"/>
      <c r="D117" s="1"/>
      <c r="E117" s="1"/>
    </row>
    <row r="118" customFormat="false" ht="15.75" hidden="false" customHeight="true" outlineLevel="0" collapsed="false">
      <c r="A118" s="1"/>
      <c r="B118" s="1"/>
      <c r="C118" s="1"/>
      <c r="D118" s="1"/>
      <c r="E118" s="1"/>
    </row>
    <row r="119" customFormat="false" ht="15.75" hidden="false" customHeight="true" outlineLevel="0" collapsed="false">
      <c r="A119" s="1"/>
      <c r="B119" s="1"/>
      <c r="C119" s="1"/>
      <c r="D119" s="1"/>
      <c r="E119" s="1"/>
    </row>
    <row r="120" customFormat="false" ht="15.75" hidden="false" customHeight="true" outlineLevel="0" collapsed="false">
      <c r="A120" s="1"/>
      <c r="B120" s="1"/>
      <c r="C120" s="1"/>
      <c r="D120" s="1"/>
      <c r="E120" s="1"/>
    </row>
    <row r="121" customFormat="false" ht="15.75" hidden="false" customHeight="true" outlineLevel="0" collapsed="false">
      <c r="A121" s="1"/>
      <c r="B121" s="1"/>
      <c r="C121" s="1"/>
      <c r="D121" s="1"/>
      <c r="E121" s="1"/>
    </row>
    <row r="122" customFormat="false" ht="15.75" hidden="false" customHeight="true" outlineLevel="0" collapsed="false">
      <c r="A122" s="1"/>
      <c r="B122" s="1"/>
      <c r="C122" s="1"/>
      <c r="D122" s="1"/>
      <c r="E122" s="1"/>
    </row>
    <row r="123" customFormat="false" ht="15.75" hidden="false" customHeight="true" outlineLevel="0" collapsed="false">
      <c r="A123" s="1"/>
      <c r="B123" s="1"/>
      <c r="C123" s="1"/>
      <c r="D123" s="1"/>
      <c r="E123" s="1"/>
    </row>
    <row r="124" customFormat="false" ht="15.75" hidden="false" customHeight="true" outlineLevel="0" collapsed="false">
      <c r="A124" s="1"/>
      <c r="B124" s="1"/>
      <c r="C124" s="1"/>
      <c r="D124" s="1"/>
      <c r="E124" s="1"/>
    </row>
    <row r="125" customFormat="false" ht="15.75" hidden="false" customHeight="true" outlineLevel="0" collapsed="false">
      <c r="A125" s="1"/>
      <c r="B125" s="1"/>
      <c r="C125" s="1"/>
      <c r="D125" s="1"/>
      <c r="E125" s="1"/>
    </row>
    <row r="126" customFormat="false" ht="15.75" hidden="false" customHeight="true" outlineLevel="0" collapsed="false">
      <c r="A126" s="1"/>
      <c r="B126" s="1"/>
      <c r="C126" s="1"/>
      <c r="D126" s="1"/>
      <c r="E126" s="1"/>
    </row>
    <row r="127" customFormat="false" ht="15.75" hidden="false" customHeight="true" outlineLevel="0" collapsed="false">
      <c r="A127" s="1"/>
      <c r="B127" s="1"/>
      <c r="C127" s="1"/>
      <c r="D127" s="1"/>
      <c r="E127" s="1"/>
    </row>
    <row r="128" customFormat="false" ht="15.75" hidden="false" customHeight="true" outlineLevel="0" collapsed="false">
      <c r="A128" s="1"/>
      <c r="B128" s="1"/>
      <c r="C128" s="1"/>
      <c r="D128" s="1"/>
      <c r="E128" s="1"/>
    </row>
    <row r="129" customFormat="false" ht="15.75" hidden="false" customHeight="true" outlineLevel="0" collapsed="false">
      <c r="A129" s="1"/>
      <c r="B129" s="1"/>
      <c r="C129" s="1"/>
      <c r="D129" s="1"/>
      <c r="E129" s="1"/>
    </row>
    <row r="130" customFormat="false" ht="15.75" hidden="false" customHeight="true" outlineLevel="0" collapsed="false">
      <c r="A130" s="1"/>
      <c r="B130" s="1"/>
      <c r="C130" s="1"/>
      <c r="D130" s="1"/>
      <c r="E130" s="1"/>
    </row>
    <row r="131" customFormat="false" ht="15.75" hidden="false" customHeight="true" outlineLevel="0" collapsed="false">
      <c r="A131" s="1"/>
      <c r="B131" s="1"/>
      <c r="C131" s="1"/>
      <c r="D131" s="1"/>
      <c r="E131" s="1"/>
    </row>
    <row r="132" customFormat="false" ht="15.75" hidden="false" customHeight="true" outlineLevel="0" collapsed="false">
      <c r="A132" s="1"/>
      <c r="B132" s="1"/>
      <c r="C132" s="1"/>
      <c r="D132" s="1"/>
      <c r="E132" s="1"/>
    </row>
    <row r="133" customFormat="false" ht="15.75" hidden="false" customHeight="true" outlineLevel="0" collapsed="false">
      <c r="A133" s="1"/>
      <c r="B133" s="1"/>
      <c r="C133" s="1"/>
      <c r="D133" s="1"/>
      <c r="E133" s="1"/>
    </row>
    <row r="134" customFormat="false" ht="15.75" hidden="false" customHeight="true" outlineLevel="0" collapsed="false">
      <c r="A134" s="1"/>
      <c r="B134" s="1"/>
      <c r="C134" s="1"/>
      <c r="D134" s="1"/>
      <c r="E134" s="1"/>
    </row>
    <row r="135" customFormat="false" ht="15.75" hidden="false" customHeight="true" outlineLevel="0" collapsed="false">
      <c r="A135" s="1"/>
      <c r="B135" s="1"/>
      <c r="C135" s="1"/>
      <c r="D135" s="1"/>
      <c r="E135" s="1"/>
    </row>
    <row r="136" customFormat="false" ht="15.75" hidden="false" customHeight="true" outlineLevel="0" collapsed="false">
      <c r="A136" s="1"/>
      <c r="B136" s="1"/>
      <c r="C136" s="1"/>
      <c r="D136" s="1"/>
      <c r="E136" s="1"/>
    </row>
    <row r="137" customFormat="false" ht="15.75" hidden="false" customHeight="true" outlineLevel="0" collapsed="false">
      <c r="A137" s="1"/>
      <c r="B137" s="1"/>
      <c r="C137" s="1"/>
      <c r="D137" s="1"/>
      <c r="E137" s="1"/>
    </row>
    <row r="138" customFormat="false" ht="15.75" hidden="false" customHeight="true" outlineLevel="0" collapsed="false">
      <c r="A138" s="1"/>
      <c r="B138" s="1"/>
      <c r="C138" s="1"/>
      <c r="D138" s="1"/>
      <c r="E138" s="1"/>
    </row>
    <row r="139" customFormat="false" ht="15.75" hidden="false" customHeight="true" outlineLevel="0" collapsed="false">
      <c r="A139" s="1"/>
      <c r="B139" s="1"/>
      <c r="C139" s="1"/>
      <c r="D139" s="1"/>
      <c r="E139" s="1"/>
    </row>
    <row r="140" customFormat="false" ht="15.75" hidden="false" customHeight="true" outlineLevel="0" collapsed="false">
      <c r="A140" s="1"/>
      <c r="B140" s="1"/>
      <c r="C140" s="1"/>
      <c r="D140" s="1"/>
      <c r="E140" s="1"/>
    </row>
    <row r="141" customFormat="false" ht="15.75" hidden="false" customHeight="true" outlineLevel="0" collapsed="false">
      <c r="A141" s="1"/>
      <c r="B141" s="1"/>
      <c r="C141" s="1"/>
      <c r="D141" s="1"/>
      <c r="E141" s="1"/>
    </row>
    <row r="142" customFormat="false" ht="15.75" hidden="false" customHeight="true" outlineLevel="0" collapsed="false">
      <c r="A142" s="1"/>
      <c r="B142" s="1"/>
      <c r="C142" s="1"/>
      <c r="D142" s="1"/>
      <c r="E142" s="1"/>
    </row>
    <row r="143" customFormat="false" ht="15.75" hidden="false" customHeight="true" outlineLevel="0" collapsed="false">
      <c r="A143" s="1"/>
      <c r="B143" s="1"/>
      <c r="C143" s="1"/>
      <c r="D143" s="1"/>
      <c r="E143" s="1"/>
    </row>
    <row r="144" customFormat="false" ht="15.75" hidden="false" customHeight="true" outlineLevel="0" collapsed="false">
      <c r="A144" s="1"/>
      <c r="B144" s="1"/>
      <c r="C144" s="1"/>
      <c r="D144" s="1"/>
      <c r="E144" s="1"/>
    </row>
    <row r="145" customFormat="false" ht="15.75" hidden="false" customHeight="true" outlineLevel="0" collapsed="false">
      <c r="A145" s="1"/>
      <c r="B145" s="1"/>
      <c r="C145" s="1"/>
      <c r="D145" s="1"/>
      <c r="E145" s="1"/>
    </row>
    <row r="146" customFormat="false" ht="15.75" hidden="false" customHeight="true" outlineLevel="0" collapsed="false">
      <c r="A146" s="1"/>
      <c r="B146" s="1"/>
      <c r="C146" s="1"/>
      <c r="D146" s="1"/>
      <c r="E146" s="1"/>
    </row>
    <row r="147" customFormat="false" ht="15.75" hidden="false" customHeight="true" outlineLevel="0" collapsed="false">
      <c r="A147" s="1"/>
      <c r="B147" s="1"/>
      <c r="C147" s="1"/>
      <c r="D147" s="1"/>
      <c r="E147" s="1"/>
    </row>
    <row r="148" customFormat="false" ht="15.75" hidden="false" customHeight="true" outlineLevel="0" collapsed="false">
      <c r="A148" s="1"/>
      <c r="B148" s="1"/>
      <c r="C148" s="1"/>
      <c r="D148" s="1"/>
      <c r="E148" s="1"/>
    </row>
    <row r="149" customFormat="false" ht="15.75" hidden="false" customHeight="true" outlineLevel="0" collapsed="false">
      <c r="A149" s="1"/>
      <c r="B149" s="1"/>
      <c r="C149" s="1"/>
      <c r="D149" s="1"/>
      <c r="E149" s="1"/>
    </row>
    <row r="150" customFormat="false" ht="15.75" hidden="false" customHeight="true" outlineLevel="0" collapsed="false">
      <c r="A150" s="1"/>
      <c r="B150" s="1"/>
      <c r="C150" s="1"/>
      <c r="D150" s="1"/>
      <c r="E150" s="1"/>
    </row>
    <row r="151" customFormat="false" ht="15.75" hidden="false" customHeight="true" outlineLevel="0" collapsed="false">
      <c r="A151" s="1"/>
      <c r="B151" s="1"/>
      <c r="C151" s="1"/>
      <c r="D151" s="1"/>
      <c r="E151" s="1"/>
    </row>
    <row r="152" customFormat="false" ht="15.75" hidden="false" customHeight="true" outlineLevel="0" collapsed="false">
      <c r="A152" s="1"/>
      <c r="B152" s="1"/>
      <c r="C152" s="1"/>
      <c r="D152" s="1"/>
      <c r="E152" s="1"/>
    </row>
    <row r="153" customFormat="false" ht="15.75" hidden="false" customHeight="true" outlineLevel="0" collapsed="false">
      <c r="A153" s="1"/>
      <c r="B153" s="1"/>
      <c r="C153" s="1"/>
      <c r="D153" s="1"/>
      <c r="E153" s="1"/>
    </row>
    <row r="154" customFormat="false" ht="15.75" hidden="false" customHeight="true" outlineLevel="0" collapsed="false">
      <c r="A154" s="1"/>
      <c r="B154" s="1"/>
      <c r="C154" s="1"/>
      <c r="D154" s="1"/>
      <c r="E154" s="1"/>
    </row>
    <row r="155" customFormat="false" ht="15.75" hidden="false" customHeight="true" outlineLevel="0" collapsed="false">
      <c r="A155" s="1"/>
      <c r="B155" s="1"/>
      <c r="C155" s="1"/>
      <c r="D155" s="1"/>
      <c r="E155" s="1"/>
    </row>
    <row r="156" customFormat="false" ht="15.75" hidden="false" customHeight="true" outlineLevel="0" collapsed="false">
      <c r="A156" s="1"/>
      <c r="B156" s="1"/>
      <c r="C156" s="1"/>
      <c r="D156" s="1"/>
      <c r="E156" s="1"/>
    </row>
    <row r="157" customFormat="false" ht="15.75" hidden="false" customHeight="true" outlineLevel="0" collapsed="false">
      <c r="A157" s="1"/>
      <c r="B157" s="1"/>
      <c r="C157" s="1"/>
      <c r="D157" s="1"/>
      <c r="E157" s="1"/>
    </row>
    <row r="158" customFormat="false" ht="15.75" hidden="false" customHeight="true" outlineLevel="0" collapsed="false">
      <c r="A158" s="1"/>
      <c r="B158" s="1"/>
      <c r="C158" s="1"/>
      <c r="D158" s="1"/>
      <c r="E158" s="1"/>
    </row>
    <row r="159" customFormat="false" ht="15.75" hidden="false" customHeight="true" outlineLevel="0" collapsed="false">
      <c r="A159" s="1"/>
      <c r="B159" s="1"/>
      <c r="C159" s="1"/>
      <c r="D159" s="1"/>
      <c r="E159" s="1"/>
    </row>
    <row r="160" customFormat="false" ht="15.75" hidden="false" customHeight="true" outlineLevel="0" collapsed="false">
      <c r="A160" s="1"/>
      <c r="B160" s="1"/>
      <c r="C160" s="1"/>
      <c r="D160" s="1"/>
      <c r="E160" s="1"/>
    </row>
    <row r="161" customFormat="false" ht="15.75" hidden="false" customHeight="true" outlineLevel="0" collapsed="false">
      <c r="A161" s="1"/>
      <c r="B161" s="1"/>
      <c r="C161" s="1"/>
      <c r="D161" s="1"/>
      <c r="E161" s="1"/>
    </row>
    <row r="162" customFormat="false" ht="15.75" hidden="false" customHeight="true" outlineLevel="0" collapsed="false">
      <c r="A162" s="1"/>
      <c r="B162" s="1"/>
      <c r="C162" s="1"/>
      <c r="D162" s="1"/>
      <c r="E162" s="1"/>
    </row>
    <row r="163" customFormat="false" ht="15.75" hidden="false" customHeight="true" outlineLevel="0" collapsed="false">
      <c r="A163" s="1"/>
      <c r="B163" s="1"/>
      <c r="C163" s="1"/>
      <c r="D163" s="1"/>
      <c r="E163" s="1"/>
    </row>
    <row r="164" customFormat="false" ht="15.75" hidden="false" customHeight="true" outlineLevel="0" collapsed="false">
      <c r="A164" s="1"/>
      <c r="B164" s="1"/>
      <c r="C164" s="1"/>
      <c r="D164" s="1"/>
      <c r="E164" s="1"/>
    </row>
    <row r="165" customFormat="false" ht="15.75" hidden="false" customHeight="true" outlineLevel="0" collapsed="false">
      <c r="A165" s="1"/>
      <c r="B165" s="1"/>
      <c r="C165" s="1"/>
      <c r="D165" s="1"/>
      <c r="E165" s="1"/>
    </row>
    <row r="166" customFormat="false" ht="15.75" hidden="false" customHeight="true" outlineLevel="0" collapsed="false">
      <c r="A166" s="1"/>
      <c r="B166" s="1"/>
      <c r="C166" s="1"/>
      <c r="D166" s="1"/>
      <c r="E166" s="1"/>
    </row>
    <row r="167" customFormat="false" ht="15.75" hidden="false" customHeight="true" outlineLevel="0" collapsed="false">
      <c r="A167" s="1"/>
      <c r="B167" s="1"/>
      <c r="C167" s="1"/>
      <c r="D167" s="1"/>
      <c r="E167" s="1"/>
    </row>
    <row r="168" customFormat="false" ht="15.75" hidden="false" customHeight="true" outlineLevel="0" collapsed="false">
      <c r="A168" s="1"/>
      <c r="B168" s="1"/>
      <c r="C168" s="1"/>
      <c r="D168" s="1"/>
      <c r="E168" s="1"/>
    </row>
    <row r="169" customFormat="false" ht="15.75" hidden="false" customHeight="true" outlineLevel="0" collapsed="false">
      <c r="A169" s="1"/>
      <c r="B169" s="1"/>
      <c r="C169" s="1"/>
      <c r="D169" s="1"/>
      <c r="E169" s="1"/>
    </row>
    <row r="170" customFormat="false" ht="15.75" hidden="false" customHeight="true" outlineLevel="0" collapsed="false">
      <c r="A170" s="1"/>
      <c r="B170" s="1"/>
      <c r="C170" s="1"/>
      <c r="D170" s="1"/>
      <c r="E170" s="1"/>
    </row>
    <row r="171" customFormat="false" ht="15.75" hidden="false" customHeight="true" outlineLevel="0" collapsed="false">
      <c r="A171" s="1"/>
      <c r="B171" s="1"/>
      <c r="C171" s="1"/>
      <c r="D171" s="1"/>
      <c r="E171" s="1"/>
    </row>
    <row r="172" customFormat="false" ht="15.75" hidden="false" customHeight="true" outlineLevel="0" collapsed="false">
      <c r="A172" s="1"/>
      <c r="B172" s="1"/>
      <c r="C172" s="1"/>
      <c r="D172" s="1"/>
      <c r="E172" s="1"/>
    </row>
    <row r="173" customFormat="false" ht="15.75" hidden="false" customHeight="true" outlineLevel="0" collapsed="false">
      <c r="A173" s="1"/>
      <c r="B173" s="1"/>
      <c r="C173" s="1"/>
      <c r="D173" s="1"/>
      <c r="E173" s="1"/>
    </row>
    <row r="174" customFormat="false" ht="15.75" hidden="false" customHeight="true" outlineLevel="0" collapsed="false">
      <c r="A174" s="1"/>
      <c r="B174" s="1"/>
      <c r="C174" s="1"/>
      <c r="D174" s="1"/>
      <c r="E174" s="1"/>
    </row>
    <row r="175" customFormat="false" ht="15.75" hidden="false" customHeight="true" outlineLevel="0" collapsed="false">
      <c r="A175" s="1"/>
      <c r="B175" s="1"/>
      <c r="C175" s="1"/>
      <c r="D175" s="1"/>
      <c r="E175" s="1"/>
    </row>
    <row r="176" customFormat="false" ht="15.75" hidden="false" customHeight="true" outlineLevel="0" collapsed="false">
      <c r="A176" s="1"/>
      <c r="B176" s="1"/>
      <c r="C176" s="1"/>
      <c r="D176" s="1"/>
      <c r="E176" s="1"/>
    </row>
    <row r="177" customFormat="false" ht="15.75" hidden="false" customHeight="true" outlineLevel="0" collapsed="false">
      <c r="A177" s="1"/>
      <c r="B177" s="1"/>
      <c r="C177" s="1"/>
      <c r="D177" s="1"/>
      <c r="E177" s="1"/>
    </row>
    <row r="178" customFormat="false" ht="15.75" hidden="false" customHeight="true" outlineLevel="0" collapsed="false">
      <c r="A178" s="1"/>
      <c r="B178" s="1"/>
      <c r="C178" s="1"/>
      <c r="D178" s="1"/>
      <c r="E178" s="1"/>
    </row>
    <row r="179" customFormat="false" ht="15.75" hidden="false" customHeight="true" outlineLevel="0" collapsed="false">
      <c r="A179" s="1"/>
      <c r="B179" s="1"/>
      <c r="C179" s="1"/>
      <c r="D179" s="1"/>
      <c r="E179" s="1"/>
    </row>
    <row r="180" customFormat="false" ht="15.75" hidden="false" customHeight="true" outlineLevel="0" collapsed="false">
      <c r="A180" s="1"/>
      <c r="B180" s="1"/>
      <c r="C180" s="1"/>
      <c r="D180" s="1"/>
      <c r="E180" s="1"/>
    </row>
    <row r="181" customFormat="false" ht="15.75" hidden="false" customHeight="true" outlineLevel="0" collapsed="false">
      <c r="A181" s="1"/>
      <c r="B181" s="1"/>
      <c r="C181" s="1"/>
      <c r="D181" s="1"/>
      <c r="E181" s="1"/>
    </row>
    <row r="182" customFormat="false" ht="15.75" hidden="false" customHeight="true" outlineLevel="0" collapsed="false">
      <c r="A182" s="1"/>
      <c r="B182" s="1"/>
      <c r="C182" s="1"/>
      <c r="D182" s="1"/>
      <c r="E182" s="1"/>
    </row>
    <row r="183" customFormat="false" ht="15.75" hidden="false" customHeight="true" outlineLevel="0" collapsed="false">
      <c r="A183" s="1"/>
      <c r="B183" s="1"/>
      <c r="C183" s="1"/>
      <c r="D183" s="1"/>
      <c r="E183" s="1"/>
    </row>
    <row r="184" customFormat="false" ht="15.75" hidden="false" customHeight="true" outlineLevel="0" collapsed="false">
      <c r="A184" s="1"/>
      <c r="B184" s="1"/>
      <c r="C184" s="1"/>
      <c r="D184" s="1"/>
      <c r="E184" s="1"/>
    </row>
    <row r="185" customFormat="false" ht="15.75" hidden="false" customHeight="true" outlineLevel="0" collapsed="false">
      <c r="A185" s="1"/>
      <c r="B185" s="1"/>
      <c r="C185" s="1"/>
      <c r="D185" s="1"/>
      <c r="E185" s="1"/>
    </row>
    <row r="186" customFormat="false" ht="15.75" hidden="false" customHeight="true" outlineLevel="0" collapsed="false">
      <c r="A186" s="1"/>
      <c r="B186" s="1"/>
      <c r="C186" s="1"/>
      <c r="D186" s="1"/>
      <c r="E186" s="1"/>
    </row>
    <row r="187" customFormat="false" ht="15.75" hidden="false" customHeight="true" outlineLevel="0" collapsed="false">
      <c r="A187" s="1"/>
      <c r="B187" s="1"/>
      <c r="C187" s="1"/>
      <c r="D187" s="1"/>
      <c r="E187" s="1"/>
    </row>
    <row r="188" customFormat="false" ht="15.75" hidden="false" customHeight="true" outlineLevel="0" collapsed="false">
      <c r="A188" s="1"/>
      <c r="B188" s="1"/>
      <c r="C188" s="1"/>
      <c r="D188" s="1"/>
      <c r="E188" s="1"/>
    </row>
    <row r="189" customFormat="false" ht="15.75" hidden="false" customHeight="true" outlineLevel="0" collapsed="false">
      <c r="A189" s="1"/>
      <c r="B189" s="1"/>
      <c r="C189" s="1"/>
      <c r="D189" s="1"/>
      <c r="E189" s="1"/>
    </row>
    <row r="190" customFormat="false" ht="15.75" hidden="false" customHeight="true" outlineLevel="0" collapsed="false">
      <c r="A190" s="1"/>
      <c r="B190" s="1"/>
      <c r="C190" s="1"/>
      <c r="D190" s="1"/>
      <c r="E190" s="1"/>
    </row>
    <row r="191" customFormat="false" ht="15.75" hidden="false" customHeight="true" outlineLevel="0" collapsed="false">
      <c r="A191" s="1"/>
      <c r="B191" s="1"/>
      <c r="C191" s="1"/>
      <c r="D191" s="1"/>
      <c r="E191" s="1"/>
    </row>
    <row r="192" customFormat="false" ht="15.75" hidden="false" customHeight="true" outlineLevel="0" collapsed="false">
      <c r="A192" s="1"/>
      <c r="B192" s="1"/>
      <c r="C192" s="1"/>
      <c r="D192" s="1"/>
      <c r="E192" s="1"/>
    </row>
    <row r="193" customFormat="false" ht="15.75" hidden="false" customHeight="true" outlineLevel="0" collapsed="false">
      <c r="A193" s="1"/>
      <c r="B193" s="1"/>
      <c r="C193" s="1"/>
      <c r="D193" s="1"/>
      <c r="E193" s="1"/>
    </row>
    <row r="194" customFormat="false" ht="15.75" hidden="false" customHeight="true" outlineLevel="0" collapsed="false">
      <c r="A194" s="1"/>
      <c r="B194" s="1"/>
      <c r="C194" s="1"/>
      <c r="D194" s="1"/>
      <c r="E194" s="1"/>
    </row>
    <row r="195" customFormat="false" ht="15.75" hidden="false" customHeight="true" outlineLevel="0" collapsed="false">
      <c r="A195" s="1"/>
      <c r="B195" s="1"/>
      <c r="C195" s="1"/>
      <c r="D195" s="1"/>
      <c r="E195" s="1"/>
    </row>
    <row r="196" customFormat="false" ht="15.75" hidden="false" customHeight="true" outlineLevel="0" collapsed="false">
      <c r="A196" s="1"/>
      <c r="B196" s="1"/>
      <c r="C196" s="1"/>
      <c r="D196" s="1"/>
      <c r="E196" s="1"/>
    </row>
    <row r="197" customFormat="false" ht="15.75" hidden="false" customHeight="true" outlineLevel="0" collapsed="false">
      <c r="A197" s="1"/>
      <c r="B197" s="1"/>
      <c r="C197" s="1"/>
      <c r="D197" s="1"/>
      <c r="E197" s="1"/>
    </row>
    <row r="198" customFormat="false" ht="15.75" hidden="false" customHeight="true" outlineLevel="0" collapsed="false">
      <c r="A198" s="1"/>
      <c r="B198" s="1"/>
      <c r="C198" s="1"/>
      <c r="D198" s="1"/>
      <c r="E198" s="1"/>
    </row>
    <row r="199" customFormat="false" ht="15.75" hidden="false" customHeight="true" outlineLevel="0" collapsed="false">
      <c r="A199" s="1"/>
      <c r="B199" s="1"/>
      <c r="C199" s="1"/>
      <c r="D199" s="1"/>
      <c r="E199" s="1"/>
    </row>
    <row r="200" customFormat="false" ht="15.75" hidden="false" customHeight="true" outlineLevel="0" collapsed="false">
      <c r="A200" s="1"/>
      <c r="B200" s="1"/>
      <c r="C200" s="1"/>
      <c r="D200" s="1"/>
      <c r="E200" s="1"/>
    </row>
    <row r="201" customFormat="false" ht="15.75" hidden="false" customHeight="true" outlineLevel="0" collapsed="false">
      <c r="A201" s="1"/>
      <c r="B201" s="1"/>
      <c r="C201" s="1"/>
      <c r="D201" s="1"/>
      <c r="E201" s="1"/>
    </row>
    <row r="202" customFormat="false" ht="15.75" hidden="false" customHeight="true" outlineLevel="0" collapsed="false">
      <c r="A202" s="1"/>
      <c r="B202" s="1"/>
      <c r="C202" s="1"/>
      <c r="D202" s="1"/>
      <c r="E202" s="1"/>
    </row>
    <row r="203" customFormat="false" ht="15.75" hidden="false" customHeight="true" outlineLevel="0" collapsed="false">
      <c r="A203" s="1"/>
      <c r="B203" s="1"/>
      <c r="C203" s="1"/>
      <c r="D203" s="1"/>
      <c r="E203" s="1"/>
    </row>
    <row r="204" customFormat="false" ht="15.75" hidden="false" customHeight="true" outlineLevel="0" collapsed="false">
      <c r="A204" s="1"/>
      <c r="B204" s="1"/>
      <c r="C204" s="1"/>
      <c r="D204" s="1"/>
      <c r="E204" s="1"/>
    </row>
    <row r="205" customFormat="false" ht="15.75" hidden="false" customHeight="true" outlineLevel="0" collapsed="false">
      <c r="A205" s="1"/>
      <c r="B205" s="1"/>
      <c r="C205" s="1"/>
      <c r="D205" s="1"/>
      <c r="E205" s="1"/>
    </row>
    <row r="206" customFormat="false" ht="15.75" hidden="false" customHeight="true" outlineLevel="0" collapsed="false">
      <c r="A206" s="1"/>
      <c r="B206" s="1"/>
      <c r="C206" s="1"/>
      <c r="D206" s="1"/>
      <c r="E206" s="1"/>
    </row>
    <row r="207" customFormat="false" ht="15.75" hidden="false" customHeight="true" outlineLevel="0" collapsed="false">
      <c r="A207" s="1"/>
      <c r="B207" s="1"/>
      <c r="C207" s="1"/>
      <c r="D207" s="1"/>
      <c r="E207" s="1"/>
    </row>
    <row r="208" customFormat="false" ht="15.75" hidden="false" customHeight="true" outlineLevel="0" collapsed="false">
      <c r="A208" s="1"/>
      <c r="B208" s="1"/>
      <c r="C208" s="1"/>
      <c r="D208" s="1"/>
      <c r="E208" s="1"/>
    </row>
    <row r="209" customFormat="false" ht="15.75" hidden="false" customHeight="true" outlineLevel="0" collapsed="false">
      <c r="A209" s="1"/>
      <c r="B209" s="1"/>
      <c r="C209" s="1"/>
      <c r="D209" s="1"/>
      <c r="E209" s="1"/>
    </row>
    <row r="210" customFormat="false" ht="15.75" hidden="false" customHeight="true" outlineLevel="0" collapsed="false">
      <c r="A210" s="1"/>
      <c r="B210" s="1"/>
      <c r="C210" s="1"/>
      <c r="D210" s="1"/>
      <c r="E210" s="1"/>
    </row>
    <row r="211" customFormat="false" ht="15.75" hidden="false" customHeight="true" outlineLevel="0" collapsed="false">
      <c r="A211" s="1"/>
      <c r="B211" s="1"/>
      <c r="C211" s="1"/>
      <c r="D211" s="1"/>
      <c r="E211" s="1"/>
    </row>
    <row r="212" customFormat="false" ht="15.75" hidden="false" customHeight="true" outlineLevel="0" collapsed="false">
      <c r="A212" s="1"/>
      <c r="B212" s="1"/>
      <c r="C212" s="1"/>
      <c r="D212" s="1"/>
      <c r="E212" s="1"/>
    </row>
    <row r="213" customFormat="false" ht="15.75" hidden="false" customHeight="true" outlineLevel="0" collapsed="false">
      <c r="A213" s="1"/>
      <c r="B213" s="1"/>
      <c r="C213" s="1"/>
      <c r="D213" s="1"/>
      <c r="E213" s="1"/>
    </row>
    <row r="214" customFormat="false" ht="15.75" hidden="false" customHeight="true" outlineLevel="0" collapsed="false">
      <c r="A214" s="1"/>
      <c r="B214" s="1"/>
      <c r="C214" s="1"/>
      <c r="D214" s="1"/>
      <c r="E214" s="1"/>
    </row>
    <row r="215" customFormat="false" ht="15.75" hidden="false" customHeight="true" outlineLevel="0" collapsed="false">
      <c r="A215" s="1"/>
      <c r="B215" s="1"/>
      <c r="C215" s="1"/>
      <c r="D215" s="1"/>
      <c r="E215" s="1"/>
    </row>
    <row r="216" customFormat="false" ht="15.75" hidden="false" customHeight="true" outlineLevel="0" collapsed="false">
      <c r="A216" s="1"/>
      <c r="B216" s="1"/>
      <c r="C216" s="1"/>
      <c r="D216" s="1"/>
      <c r="E216" s="1"/>
    </row>
    <row r="217" customFormat="false" ht="15.75" hidden="false" customHeight="true" outlineLevel="0" collapsed="false">
      <c r="A217" s="1"/>
      <c r="B217" s="1"/>
      <c r="C217" s="1"/>
      <c r="D217" s="1"/>
      <c r="E217" s="1"/>
    </row>
    <row r="218" customFormat="false" ht="15.75" hidden="false" customHeight="true" outlineLevel="0" collapsed="false">
      <c r="A218" s="1"/>
      <c r="B218" s="1"/>
      <c r="C218" s="1"/>
      <c r="D218" s="1"/>
      <c r="E218" s="1"/>
    </row>
    <row r="219" customFormat="false" ht="15.75" hidden="false" customHeight="true" outlineLevel="0" collapsed="false">
      <c r="A219" s="1"/>
      <c r="B219" s="1"/>
      <c r="C219" s="1"/>
      <c r="D219" s="1"/>
      <c r="E219" s="1"/>
    </row>
    <row r="220" customFormat="false" ht="15.75" hidden="false" customHeight="true" outlineLevel="0" collapsed="false">
      <c r="A220" s="1"/>
      <c r="B220" s="1"/>
      <c r="C220" s="1"/>
      <c r="D220" s="1"/>
      <c r="E220" s="1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BUDAABQSwMEFAACAAgA9EtYUa4ex1ilAAAA9QAAABIAHABDb25maWcvUGFja2FnZS54bWwgohgAKKAUAAAAAAAAAAAAAAAAAAAAAAAAAAAAe797v419RW6OQllqUXFmfp6tkqGegZJCal5yfkpmXrqtUmlJmq6Fkr2dTUBicnZieqoCUHFesVVFcaatUkZJSYGVvn55ebleubFeflG6vpGBgaF+hK9PcHJGam6ibmZecUliXnKqElxXCmFdSnY2YRDH2BnpWZjqmZsAnWSjDxOz8c3MQ8gbAeVAskiCNs6lOSWlRal2qXm67k42+jCujT7UC3YAUEsDBBQAAgAIAPRLWFE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0S1hRKIpHuA4AAAARAAAAEwAcAEZvcm11bGFzL1NlY3Rpb24xLm0gohgAKKAUAAAAAAAAAAAAAAAAAAAAAAAAAAAAK05NLsnMz1MIhtCG1gBQSwECLQAUAAIACAD0S1hRrh7HWKUAAAD1AAAAEgAAAAAAAAAAAAAAAAAAAAAAQ29uZmlnL1BhY2thZ2UueG1sUEsBAi0AFAACAAgA9EtYUQ/K6aukAAAA6QAAABMAAAAAAAAAAAAAAAAA8QAAAFtDb250ZW50X1R5cGVzXS54bWxQSwECLQAUAAIACAD0S1hRKIpHuA4AAAARAAAAEwAAAAAAAAAAAAAAAADiAQAARm9ybXVsYXMvU2VjdGlvbjEubVBLBQYAAAAAAwADAMIAAAA9AgAAAAAQAQAA77u/PD94bWwgdmVyc2lvbj0iMS4wIiBlbmNvZGluZz0idXRmLTgiPz48UGVybWlzc2lvbkxpc3QgeG1sbnM6eHNpPSJodHRwOi8vd3d3LnczLm9yZy8yMDAxL1hNTFNjaGVtYS1pbnN0YW5jZSIgeG1sbnM6eHNkPSJodHRwOi8vd3d3LnczLm9yZy8yMDAxL1hNTFNjaGVtYSI+PENhbkV2YWx1YXRlRnV0dXJlUGFja2FnZXM+ZmFsc2U8L0NhbkV2YWx1YXRlRnV0dXJlUGFja2FnZXM+PEZpcmV3YWxsRW5hYmxlZD50cnVlPC9GaXJld2FsbEVuYWJsZWQ+PC9QZXJtaXNzaW9uTGlzdD6XAQAAAAAAAHUBAADvu788P3htbCB2ZXJzaW9uPSIxLjAiIGVuY29kaW5nPSJ1dGYtOCI/PjxMb2NhbFBhY2thZ2VNZXRhZGF0YUZpbGUgeG1sbnM6eHNpPSJodHRwOi8vd3d3LnczLm9yZy8yMDAxL1hNTFNjaGVtYS1pbnN0YW5jZSIgeG1sbnM6eHNkPSJodHRwOi8vd3d3LnczLm9yZy8yMDAxL1hNTFNjaGVtYSI+PEl0ZW1zPjxJdGVtPjxJdGVtTG9jYXRpb24+PEl0ZW1UeXBlPkFsbEZvcm11bGFzPC9JdGVtVHlwZT48SXRlbVBhdGggLz48L0l0ZW1Mb2NhdGlvbj48U3RhYmxlRW50cmllcz48RW50cnkgVHlwZT0iUmVsYXRpb25zaGlwcyIgVmFsdWU9InNBQUFBQUE9PSIgLz48L1N0YWJsZUVudHJpZXM+PC9JdGVtPjwvSXRlbXM+PC9Mb2NhbFBhY2thZ2VNZXRhZGF0YUZpbGU+FgAAAFBLBQYAAAAAAAAAAAAAAAAAAAAAAAAmAQAAAQAAANCMnd8BFdERjHoAwE/Cl+sBAAAANJrGsw7yVU605a4ZRSQcTwAAAAACAAAAAAAQZgAAAAEAACAAAABK6t48S6l4fdYLoqTo7n4/cmY/lXllfpADbN/WxlLM/QAAAAAOgAAAAAIAACAAAADgyeXiOiOo42aP627rf4W/SGL5dBN8aNkbjtn0WZCvQVAAAABNQsMLpqpkvu3Ck9qgQICVnU0Lk7m9t4tEtqTmL/bR+PmaBMgUnxo4bvUZ3kHub4q1XCgqclVe0aT5DQWMzBtOrrFUtH+imKwMs0GOdK3p60AAAAAWPImiHEDsn6/rVriBL9iD5zcnPKjTJd1NzkWS78DyjStX9vsVOhHjb6at6e7GkqBwZyzG+PK2xgskHv6djZ+6</DataMashup>
</file>

<file path=customXml/itemProps1.xml><?xml version="1.0" encoding="utf-8"?>
<ds:datastoreItem xmlns:ds="http://schemas.openxmlformats.org/officeDocument/2006/customXml" ds:itemID="{D79FD9CE-B566-4CBC-9B12-02AFC666C2D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et-EE</dc:language>
  <cp:lastModifiedBy/>
  <dcterms:modified xsi:type="dcterms:W3CDTF">2020-10-25T10:50:36Z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